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drawings/drawing5.xml" ContentType="application/vnd.openxmlformats-officedocument.drawing+xml"/>
  <Override PartName="/xl/tables/table3.xml" ContentType="application/vnd.openxmlformats-officedocument.spreadsheetml.table+xml"/>
  <Override PartName="/xl/drawings/drawing6.xml" ContentType="application/vnd.openxmlformats-officedocument.drawing+xml"/>
  <Override PartName="/xl/tables/table4.xml" ContentType="application/vnd.openxmlformats-officedocument.spreadsheetml.table+xml"/>
  <Override PartName="/xl/drawings/drawing7.xml" ContentType="application/vnd.openxmlformats-officedocument.drawing+xml"/>
  <Override PartName="/xl/tables/table5.xml" ContentType="application/vnd.openxmlformats-officedocument.spreadsheetml.table+xml"/>
  <Override PartName="/xl/drawings/drawing8.xml" ContentType="application/vnd.openxmlformats-officedocument.drawing+xml"/>
  <Override PartName="/xl/tables/table6.xml" ContentType="application/vnd.openxmlformats-officedocument.spreadsheetml.table+xml"/>
  <Override PartName="/xl/drawings/drawing9.xml" ContentType="application/vnd.openxmlformats-officedocument.drawing+xml"/>
  <Override PartName="/xl/tables/table7.xml" ContentType="application/vnd.openxmlformats-officedocument.spreadsheetml.table+xml"/>
  <Override PartName="/xl/drawings/drawing10.xml" ContentType="application/vnd.openxmlformats-officedocument.drawing+xml"/>
  <Override PartName="/xl/tables/table8.xml" ContentType="application/vnd.openxmlformats-officedocument.spreadsheetml.table+xml"/>
  <Override PartName="/xl/drawings/drawing11.xml" ContentType="application/vnd.openxmlformats-officedocument.drawing+xml"/>
  <Override PartName="/xl/tables/table9.xml" ContentType="application/vnd.openxmlformats-officedocument.spreadsheetml.table+xml"/>
  <Override PartName="/xl/drawings/drawing12.xml" ContentType="application/vnd.openxmlformats-officedocument.drawing+xml"/>
  <Override PartName="/xl/tables/table10.xml" ContentType="application/vnd.openxmlformats-officedocument.spreadsheetml.table+xml"/>
  <Override PartName="/xl/drawings/drawing13.xml" ContentType="application/vnd.openxmlformats-officedocument.drawing+xml"/>
  <Override PartName="/xl/tables/table11.xml" ContentType="application/vnd.openxmlformats-officedocument.spreadsheetml.table+xml"/>
  <Override PartName="/xl/drawings/drawing14.xml" ContentType="application/vnd.openxmlformats-officedocument.drawing+xml"/>
  <Override PartName="/xl/tables/table12.xml" ContentType="application/vnd.openxmlformats-officedocument.spreadsheetml.table+xml"/>
  <Override PartName="/xl/drawings/drawing15.xml" ContentType="application/vnd.openxmlformats-officedocument.drawing+xml"/>
  <Override PartName="/xl/tables/table13.xml" ContentType="application/vnd.openxmlformats-officedocument.spreadsheetml.table+xml"/>
  <Override PartName="/xl/drawings/drawing16.xml" ContentType="application/vnd.openxmlformats-officedocument.drawing+xml"/>
  <Override PartName="/xl/tables/table14.xml" ContentType="application/vnd.openxmlformats-officedocument.spreadsheetml.table+xml"/>
  <Override PartName="/xl/drawings/drawing17.xml" ContentType="application/vnd.openxmlformats-officedocument.drawing+xml"/>
  <Override PartName="/xl/tables/table15.xml" ContentType="application/vnd.openxmlformats-officedocument.spreadsheetml.table+xml"/>
  <Override PartName="/xl/drawings/drawing18.xml" ContentType="application/vnd.openxmlformats-officedocument.drawing+xml"/>
  <Override PartName="/xl/tables/table16.xml" ContentType="application/vnd.openxmlformats-officedocument.spreadsheetml.table+xml"/>
  <Override PartName="/xl/drawings/drawing19.xml" ContentType="application/vnd.openxmlformats-officedocument.drawing+xml"/>
  <Override PartName="/xl/tables/table17.xml" ContentType="application/vnd.openxmlformats-officedocument.spreadsheetml.table+xml"/>
  <Override PartName="/xl/drawings/drawing20.xml" ContentType="application/vnd.openxmlformats-officedocument.drawing+xml"/>
  <Override PartName="/xl/tables/table18.xml" ContentType="application/vnd.openxmlformats-officedocument.spreadsheetml.table+xml"/>
  <Override PartName="/xl/drawings/drawing21.xml" ContentType="application/vnd.openxmlformats-officedocument.drawing+xml"/>
  <Override PartName="/xl/tables/table1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osped\Downloads\"/>
    </mc:Choice>
  </mc:AlternateContent>
  <xr:revisionPtr revIDLastSave="0" documentId="13_ncr:1_{C424A701-840D-470E-A7E3-2BEB466201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mece aqui" sheetId="1" r:id="rId1"/>
    <sheet name="Cronograma" sheetId="2" r:id="rId2"/>
    <sheet name="Provas e cortes" sheetId="3" r:id="rId3"/>
    <sheet name="Vagas - resumo" sheetId="4" r:id="rId4"/>
    <sheet name="Vagas por DRE" sheetId="5" r:id="rId5"/>
    <sheet name="Base comum" sheetId="6" r:id="rId6"/>
    <sheet name="Matemática" sheetId="7" r:id="rId7"/>
    <sheet name="Língua Portuguesa" sheetId="8" r:id="rId8"/>
    <sheet name="Ed Especial - Libras" sheetId="9" r:id="rId9"/>
    <sheet name="História" sheetId="10" r:id="rId10"/>
    <sheet name="Geografia" sheetId="11" r:id="rId11"/>
    <sheet name="Filosofia" sheetId="12" r:id="rId12"/>
    <sheet name="Sociologia" sheetId="13" r:id="rId13"/>
    <sheet name="Física" sheetId="14" r:id="rId14"/>
    <sheet name="Química" sheetId="15" r:id="rId15"/>
    <sheet name="Biologia" sheetId="16" r:id="rId16"/>
    <sheet name="Língua Inglesa" sheetId="17" r:id="rId17"/>
    <sheet name="Artes" sheetId="18" r:id="rId18"/>
    <sheet name="Educação Física" sheetId="19" r:id="rId19"/>
    <sheet name="Ed Especial - AEE" sheetId="20" r:id="rId20"/>
    <sheet name="Especialista" sheetId="2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70" i="21" l="1"/>
  <c r="M69" i="21"/>
  <c r="M68" i="21"/>
  <c r="M67" i="21"/>
  <c r="M66" i="21"/>
  <c r="M65" i="21"/>
  <c r="M64" i="21"/>
  <c r="M63" i="21"/>
  <c r="M62" i="21"/>
  <c r="M61" i="21"/>
  <c r="M60" i="21"/>
  <c r="M59" i="21"/>
  <c r="M58" i="21"/>
  <c r="M57" i="21"/>
  <c r="M56" i="21"/>
  <c r="M55" i="21"/>
  <c r="M54" i="21"/>
  <c r="M53" i="21"/>
  <c r="M52" i="21"/>
  <c r="M51" i="21"/>
  <c r="M50" i="21"/>
  <c r="M49" i="21"/>
  <c r="M48" i="21"/>
  <c r="M47" i="21"/>
  <c r="M46" i="21"/>
  <c r="M45" i="21"/>
  <c r="M44" i="21"/>
  <c r="M43" i="21"/>
  <c r="M42" i="21"/>
  <c r="M41" i="21"/>
  <c r="M40" i="21"/>
  <c r="M39" i="21"/>
  <c r="M38" i="21"/>
  <c r="M37" i="21"/>
  <c r="M36" i="21"/>
  <c r="M35" i="21"/>
  <c r="M34" i="21"/>
  <c r="M33" i="21"/>
  <c r="M32" i="21"/>
  <c r="M31" i="21"/>
  <c r="M30" i="21"/>
  <c r="M29" i="21"/>
  <c r="M28" i="21"/>
  <c r="M27" i="21"/>
  <c r="M26" i="21"/>
  <c r="M25" i="21"/>
  <c r="M24" i="21"/>
  <c r="M23" i="21"/>
  <c r="M22" i="21"/>
  <c r="M21" i="21"/>
  <c r="M20" i="21"/>
  <c r="M19" i="21"/>
  <c r="M18" i="21"/>
  <c r="M17" i="21"/>
  <c r="M16" i="21"/>
  <c r="M15" i="21"/>
  <c r="M14" i="21"/>
  <c r="M13" i="21"/>
  <c r="M12" i="21"/>
  <c r="M11" i="21"/>
  <c r="M10" i="21"/>
  <c r="M9" i="21"/>
  <c r="M8" i="21"/>
  <c r="I6" i="21"/>
  <c r="K6" i="21" s="1"/>
  <c r="G6" i="21"/>
  <c r="E6" i="21"/>
  <c r="C6" i="21"/>
  <c r="A6" i="21"/>
  <c r="M24" i="20"/>
  <c r="M23" i="20"/>
  <c r="M22" i="20"/>
  <c r="M21" i="20"/>
  <c r="M20" i="20"/>
  <c r="M19" i="20"/>
  <c r="M18" i="20"/>
  <c r="M17" i="20"/>
  <c r="M16" i="20"/>
  <c r="M15" i="20"/>
  <c r="M14" i="20"/>
  <c r="M13" i="20"/>
  <c r="M12" i="20"/>
  <c r="M11" i="20"/>
  <c r="M10" i="20"/>
  <c r="M9" i="20"/>
  <c r="M8" i="20"/>
  <c r="I6" i="20"/>
  <c r="K6" i="20" s="1"/>
  <c r="G6" i="20"/>
  <c r="E6" i="20"/>
  <c r="C6" i="20"/>
  <c r="A6" i="20"/>
  <c r="M41" i="19"/>
  <c r="M40" i="19"/>
  <c r="M39" i="19"/>
  <c r="M38" i="19"/>
  <c r="M37" i="19"/>
  <c r="M36" i="19"/>
  <c r="M35" i="19"/>
  <c r="M34" i="19"/>
  <c r="M33" i="19"/>
  <c r="M32" i="19"/>
  <c r="M31" i="19"/>
  <c r="M30" i="19"/>
  <c r="M29" i="19"/>
  <c r="M28" i="19"/>
  <c r="M27" i="19"/>
  <c r="M26" i="19"/>
  <c r="M25" i="19"/>
  <c r="M24" i="19"/>
  <c r="M23" i="19"/>
  <c r="M22" i="19"/>
  <c r="M21" i="19"/>
  <c r="M20" i="19"/>
  <c r="M19" i="19"/>
  <c r="M18" i="19"/>
  <c r="M17" i="19"/>
  <c r="M16" i="19"/>
  <c r="M15" i="19"/>
  <c r="M14" i="19"/>
  <c r="M13" i="19"/>
  <c r="M12" i="19"/>
  <c r="M11" i="19"/>
  <c r="M10" i="19"/>
  <c r="M9" i="19"/>
  <c r="M8" i="19"/>
  <c r="I6" i="19"/>
  <c r="K6" i="19" s="1"/>
  <c r="G6" i="19"/>
  <c r="E6" i="19"/>
  <c r="C6" i="19"/>
  <c r="A6" i="19"/>
  <c r="M25" i="18"/>
  <c r="M24" i="18"/>
  <c r="M23" i="18"/>
  <c r="M22" i="18"/>
  <c r="M21" i="18"/>
  <c r="M20" i="18"/>
  <c r="M19" i="18"/>
  <c r="M18" i="18"/>
  <c r="M17" i="18"/>
  <c r="M16" i="18"/>
  <c r="M15" i="18"/>
  <c r="M14" i="18"/>
  <c r="M13" i="18"/>
  <c r="M12" i="18"/>
  <c r="M11" i="18"/>
  <c r="M10" i="18"/>
  <c r="M9" i="18"/>
  <c r="M8" i="18"/>
  <c r="I6" i="18"/>
  <c r="K6" i="18" s="1"/>
  <c r="G6" i="18"/>
  <c r="E6" i="18"/>
  <c r="C6" i="18"/>
  <c r="A6" i="18"/>
  <c r="M25" i="17"/>
  <c r="M24" i="17"/>
  <c r="M23" i="17"/>
  <c r="M22" i="17"/>
  <c r="M21" i="17"/>
  <c r="M20" i="17"/>
  <c r="M19" i="17"/>
  <c r="M18" i="17"/>
  <c r="M17" i="17"/>
  <c r="M16" i="17"/>
  <c r="M15" i="17"/>
  <c r="M14" i="17"/>
  <c r="M13" i="17"/>
  <c r="M12" i="17"/>
  <c r="M11" i="17"/>
  <c r="M10" i="17"/>
  <c r="M9" i="17"/>
  <c r="M8" i="17"/>
  <c r="I6" i="17"/>
  <c r="K6" i="17" s="1"/>
  <c r="G6" i="17"/>
  <c r="E6" i="17"/>
  <c r="C6" i="17"/>
  <c r="A6" i="17"/>
  <c r="M27" i="16"/>
  <c r="M26" i="16"/>
  <c r="M25" i="16"/>
  <c r="M24" i="16"/>
  <c r="M23" i="16"/>
  <c r="M22" i="16"/>
  <c r="M21" i="16"/>
  <c r="M20" i="16"/>
  <c r="M19" i="16"/>
  <c r="M18" i="16"/>
  <c r="M17" i="16"/>
  <c r="M16" i="16"/>
  <c r="M15" i="16"/>
  <c r="M14" i="16"/>
  <c r="M13" i="16"/>
  <c r="M12" i="16"/>
  <c r="M11" i="16"/>
  <c r="M10" i="16"/>
  <c r="M9" i="16"/>
  <c r="M8" i="16"/>
  <c r="I6" i="16"/>
  <c r="K6" i="16" s="1"/>
  <c r="G6" i="16"/>
  <c r="E6" i="16"/>
  <c r="C6" i="16"/>
  <c r="A6" i="16"/>
  <c r="M46" i="15"/>
  <c r="M45" i="15"/>
  <c r="M44" i="15"/>
  <c r="M43" i="15"/>
  <c r="M42" i="15"/>
  <c r="M41" i="15"/>
  <c r="M40" i="15"/>
  <c r="M39" i="15"/>
  <c r="M38" i="15"/>
  <c r="M37" i="15"/>
  <c r="M36" i="15"/>
  <c r="M35" i="15"/>
  <c r="M34" i="15"/>
  <c r="M33" i="15"/>
  <c r="M32" i="15"/>
  <c r="M31" i="15"/>
  <c r="M30" i="15"/>
  <c r="M29" i="15"/>
  <c r="M28" i="15"/>
  <c r="M27" i="15"/>
  <c r="M26" i="15"/>
  <c r="M25" i="15"/>
  <c r="M24" i="15"/>
  <c r="M23" i="15"/>
  <c r="M22" i="15"/>
  <c r="M21" i="15"/>
  <c r="M20" i="15"/>
  <c r="M19" i="15"/>
  <c r="M18" i="15"/>
  <c r="M17" i="15"/>
  <c r="M16" i="15"/>
  <c r="M15" i="15"/>
  <c r="M14" i="15"/>
  <c r="M13" i="15"/>
  <c r="M12" i="15"/>
  <c r="M11" i="15"/>
  <c r="M10" i="15"/>
  <c r="M9" i="15"/>
  <c r="M8" i="15"/>
  <c r="K6" i="15"/>
  <c r="I6" i="15"/>
  <c r="G6" i="15"/>
  <c r="E6" i="15"/>
  <c r="C6" i="15"/>
  <c r="A6" i="15"/>
  <c r="M50" i="14"/>
  <c r="M49" i="14"/>
  <c r="M48" i="14"/>
  <c r="M47" i="14"/>
  <c r="M46" i="14"/>
  <c r="M45" i="14"/>
  <c r="M44" i="14"/>
  <c r="M43" i="14"/>
  <c r="M42" i="14"/>
  <c r="M41" i="14"/>
  <c r="M40" i="14"/>
  <c r="M39" i="14"/>
  <c r="M38" i="14"/>
  <c r="M37" i="14"/>
  <c r="M36" i="14"/>
  <c r="M35" i="14"/>
  <c r="M34" i="14"/>
  <c r="M33" i="14"/>
  <c r="M32" i="14"/>
  <c r="M31" i="14"/>
  <c r="M30" i="14"/>
  <c r="M29" i="14"/>
  <c r="M28" i="14"/>
  <c r="M27" i="14"/>
  <c r="M26" i="14"/>
  <c r="M25" i="14"/>
  <c r="M24" i="14"/>
  <c r="M23" i="14"/>
  <c r="M22" i="14"/>
  <c r="M21" i="14"/>
  <c r="M20" i="14"/>
  <c r="M19" i="14"/>
  <c r="M18" i="14"/>
  <c r="M17" i="14"/>
  <c r="M16" i="14"/>
  <c r="M15" i="14"/>
  <c r="M14" i="14"/>
  <c r="M13" i="14"/>
  <c r="M12" i="14"/>
  <c r="M11" i="14"/>
  <c r="M10" i="14"/>
  <c r="M9" i="14"/>
  <c r="M8" i="14"/>
  <c r="I6" i="14"/>
  <c r="K6" i="14" s="1"/>
  <c r="G6" i="14"/>
  <c r="E6" i="14"/>
  <c r="C6" i="14"/>
  <c r="A6" i="14"/>
  <c r="M35" i="13"/>
  <c r="M34" i="13"/>
  <c r="M33" i="13"/>
  <c r="M32" i="13"/>
  <c r="M31" i="13"/>
  <c r="M30" i="13"/>
  <c r="M29" i="13"/>
  <c r="M28" i="13"/>
  <c r="M27" i="13"/>
  <c r="M26" i="13"/>
  <c r="M25" i="13"/>
  <c r="M24" i="13"/>
  <c r="M23" i="13"/>
  <c r="M22" i="13"/>
  <c r="M21" i="13"/>
  <c r="M20" i="13"/>
  <c r="M19" i="13"/>
  <c r="M18" i="13"/>
  <c r="M17" i="13"/>
  <c r="M16" i="13"/>
  <c r="M15" i="13"/>
  <c r="M14" i="13"/>
  <c r="M13" i="13"/>
  <c r="M12" i="13"/>
  <c r="M11" i="13"/>
  <c r="M10" i="13"/>
  <c r="M9" i="13"/>
  <c r="M8" i="13"/>
  <c r="I6" i="13"/>
  <c r="K6" i="13" s="1"/>
  <c r="G6" i="13"/>
  <c r="E6" i="13"/>
  <c r="C6" i="13"/>
  <c r="A6" i="13"/>
  <c r="M62" i="12"/>
  <c r="M61" i="12"/>
  <c r="M60" i="12"/>
  <c r="M59" i="12"/>
  <c r="M58" i="12"/>
  <c r="M57" i="12"/>
  <c r="M56" i="12"/>
  <c r="M55" i="12"/>
  <c r="M54" i="12"/>
  <c r="M53" i="12"/>
  <c r="M52" i="12"/>
  <c r="M51" i="12"/>
  <c r="M50" i="12"/>
  <c r="M49" i="12"/>
  <c r="M48" i="12"/>
  <c r="M47" i="12"/>
  <c r="M46" i="12"/>
  <c r="M45" i="12"/>
  <c r="M44" i="12"/>
  <c r="M43" i="12"/>
  <c r="M42" i="12"/>
  <c r="M41" i="12"/>
  <c r="M40" i="12"/>
  <c r="M39" i="12"/>
  <c r="M38" i="12"/>
  <c r="M37" i="12"/>
  <c r="M36" i="12"/>
  <c r="M35" i="12"/>
  <c r="M34" i="12"/>
  <c r="M33" i="12"/>
  <c r="M32" i="12"/>
  <c r="M31" i="12"/>
  <c r="M30" i="12"/>
  <c r="M29" i="12"/>
  <c r="M28" i="12"/>
  <c r="M27" i="12"/>
  <c r="M26" i="12"/>
  <c r="M25" i="12"/>
  <c r="M24" i="12"/>
  <c r="M23" i="12"/>
  <c r="M22" i="12"/>
  <c r="M21" i="12"/>
  <c r="M20" i="12"/>
  <c r="M19" i="12"/>
  <c r="M18" i="12"/>
  <c r="M17" i="12"/>
  <c r="M16" i="12"/>
  <c r="M15" i="12"/>
  <c r="M14" i="12"/>
  <c r="M13" i="12"/>
  <c r="M12" i="12"/>
  <c r="M11" i="12"/>
  <c r="M10" i="12"/>
  <c r="M9" i="12"/>
  <c r="M8" i="12"/>
  <c r="K6" i="12"/>
  <c r="I6" i="12"/>
  <c r="G6" i="12"/>
  <c r="E6" i="12"/>
  <c r="C6" i="12"/>
  <c r="A6" i="12"/>
  <c r="M167" i="11"/>
  <c r="M166" i="11"/>
  <c r="M165" i="11"/>
  <c r="M164" i="11"/>
  <c r="M163" i="11"/>
  <c r="M162" i="11"/>
  <c r="M161" i="11"/>
  <c r="M160" i="11"/>
  <c r="M159" i="11"/>
  <c r="M158" i="11"/>
  <c r="M157" i="11"/>
  <c r="M156" i="11"/>
  <c r="M155" i="11"/>
  <c r="M154" i="11"/>
  <c r="M153" i="11"/>
  <c r="M152" i="11"/>
  <c r="M151" i="11"/>
  <c r="M150" i="11"/>
  <c r="M149" i="11"/>
  <c r="M148" i="11"/>
  <c r="M147" i="11"/>
  <c r="M146" i="11"/>
  <c r="M145" i="11"/>
  <c r="M144" i="11"/>
  <c r="M143" i="11"/>
  <c r="M142" i="11"/>
  <c r="M141" i="11"/>
  <c r="M140" i="11"/>
  <c r="M139" i="11"/>
  <c r="M138" i="11"/>
  <c r="M137" i="11"/>
  <c r="M136" i="11"/>
  <c r="M135" i="11"/>
  <c r="M134" i="11"/>
  <c r="M133" i="11"/>
  <c r="M132" i="11"/>
  <c r="M131" i="11"/>
  <c r="M130" i="11"/>
  <c r="M129" i="11"/>
  <c r="M128" i="11"/>
  <c r="M127" i="11"/>
  <c r="M126" i="11"/>
  <c r="M125" i="11"/>
  <c r="M124" i="11"/>
  <c r="M123" i="11"/>
  <c r="M122" i="11"/>
  <c r="M121" i="11"/>
  <c r="M120" i="11"/>
  <c r="M119" i="11"/>
  <c r="M118" i="11"/>
  <c r="M117" i="11"/>
  <c r="M116" i="11"/>
  <c r="M115" i="11"/>
  <c r="M114" i="11"/>
  <c r="M113" i="11"/>
  <c r="M112" i="11"/>
  <c r="M111" i="11"/>
  <c r="M110" i="11"/>
  <c r="M109" i="11"/>
  <c r="M108" i="11"/>
  <c r="M107" i="11"/>
  <c r="M106" i="11"/>
  <c r="M105" i="11"/>
  <c r="M104" i="11"/>
  <c r="M103" i="11"/>
  <c r="M102" i="11"/>
  <c r="M101" i="11"/>
  <c r="M100" i="11"/>
  <c r="M99" i="11"/>
  <c r="M98" i="11"/>
  <c r="M97" i="11"/>
  <c r="M96" i="11"/>
  <c r="M95" i="11"/>
  <c r="M94" i="11"/>
  <c r="M93" i="11"/>
  <c r="M92" i="11"/>
  <c r="M91" i="11"/>
  <c r="M90" i="11"/>
  <c r="M89" i="11"/>
  <c r="M88" i="11"/>
  <c r="M87" i="11"/>
  <c r="M86" i="11"/>
  <c r="M85" i="11"/>
  <c r="M84" i="11"/>
  <c r="M83" i="11"/>
  <c r="M82" i="11"/>
  <c r="M81" i="11"/>
  <c r="M80" i="11"/>
  <c r="M79" i="11"/>
  <c r="M78" i="11"/>
  <c r="M77" i="11"/>
  <c r="M76" i="11"/>
  <c r="M75" i="11"/>
  <c r="M74" i="11"/>
  <c r="M73" i="11"/>
  <c r="M72" i="11"/>
  <c r="M71" i="11"/>
  <c r="M70" i="11"/>
  <c r="M69" i="11"/>
  <c r="M68" i="11"/>
  <c r="M67" i="11"/>
  <c r="M66" i="11"/>
  <c r="M65" i="11"/>
  <c r="M64" i="11"/>
  <c r="M63" i="11"/>
  <c r="M62" i="11"/>
  <c r="M61" i="11"/>
  <c r="M60" i="11"/>
  <c r="M59" i="11"/>
  <c r="M58" i="11"/>
  <c r="M57" i="11"/>
  <c r="M56" i="11"/>
  <c r="M55" i="11"/>
  <c r="M54" i="11"/>
  <c r="M53" i="11"/>
  <c r="M52" i="11"/>
  <c r="M51" i="11"/>
  <c r="M50" i="11"/>
  <c r="M49" i="11"/>
  <c r="M48" i="11"/>
  <c r="M47" i="11"/>
  <c r="M46" i="11"/>
  <c r="M45" i="11"/>
  <c r="M44" i="11"/>
  <c r="M43" i="11"/>
  <c r="M42" i="11"/>
  <c r="M41" i="11"/>
  <c r="M40" i="11"/>
  <c r="M39" i="11"/>
  <c r="M38" i="11"/>
  <c r="M37" i="11"/>
  <c r="M36" i="11"/>
  <c r="M35" i="11"/>
  <c r="M34" i="11"/>
  <c r="M33" i="11"/>
  <c r="M32" i="11"/>
  <c r="M31" i="11"/>
  <c r="M30" i="11"/>
  <c r="M29" i="11"/>
  <c r="M28" i="11"/>
  <c r="M27" i="11"/>
  <c r="M26" i="11"/>
  <c r="M25" i="11"/>
  <c r="M24" i="11"/>
  <c r="M23" i="11"/>
  <c r="M22" i="11"/>
  <c r="M21" i="11"/>
  <c r="M20" i="11"/>
  <c r="M19" i="11"/>
  <c r="M18" i="11"/>
  <c r="M17" i="11"/>
  <c r="M16" i="11"/>
  <c r="M15" i="11"/>
  <c r="M14" i="11"/>
  <c r="M13" i="11"/>
  <c r="M12" i="11"/>
  <c r="M11" i="11"/>
  <c r="M10" i="11"/>
  <c r="M9" i="11"/>
  <c r="M8" i="11"/>
  <c r="I6" i="11"/>
  <c r="G6" i="11"/>
  <c r="K6" i="11" s="1"/>
  <c r="E6" i="11"/>
  <c r="C6" i="11"/>
  <c r="A6" i="11"/>
  <c r="M157" i="10"/>
  <c r="M156" i="10"/>
  <c r="M155" i="10"/>
  <c r="M154" i="10"/>
  <c r="M153" i="10"/>
  <c r="M152" i="10"/>
  <c r="M151" i="10"/>
  <c r="M150" i="10"/>
  <c r="M149" i="10"/>
  <c r="M148" i="10"/>
  <c r="M147" i="10"/>
  <c r="M146" i="10"/>
  <c r="M145" i="10"/>
  <c r="M144" i="10"/>
  <c r="M143" i="10"/>
  <c r="M142" i="10"/>
  <c r="M141" i="10"/>
  <c r="M140" i="10"/>
  <c r="M139" i="10"/>
  <c r="M138" i="10"/>
  <c r="M137" i="10"/>
  <c r="M136" i="10"/>
  <c r="M135" i="10"/>
  <c r="M134" i="10"/>
  <c r="M133" i="10"/>
  <c r="M132" i="10"/>
  <c r="M131" i="10"/>
  <c r="M130" i="10"/>
  <c r="M129" i="10"/>
  <c r="M128" i="10"/>
  <c r="M127" i="10"/>
  <c r="M126" i="10"/>
  <c r="M125" i="10"/>
  <c r="M124" i="10"/>
  <c r="M123" i="10"/>
  <c r="M122" i="10"/>
  <c r="M121" i="10"/>
  <c r="M120" i="10"/>
  <c r="M119" i="10"/>
  <c r="M118" i="10"/>
  <c r="M117" i="10"/>
  <c r="M116" i="10"/>
  <c r="M115" i="10"/>
  <c r="M114" i="10"/>
  <c r="M113" i="10"/>
  <c r="M112" i="10"/>
  <c r="M111" i="10"/>
  <c r="M110" i="10"/>
  <c r="M109" i="10"/>
  <c r="M108" i="10"/>
  <c r="M107" i="10"/>
  <c r="M106" i="10"/>
  <c r="M105" i="10"/>
  <c r="M104" i="10"/>
  <c r="M103" i="10"/>
  <c r="M102" i="10"/>
  <c r="M101" i="10"/>
  <c r="M100" i="10"/>
  <c r="M99" i="10"/>
  <c r="M98" i="10"/>
  <c r="M97" i="10"/>
  <c r="M96" i="10"/>
  <c r="M95" i="10"/>
  <c r="M94" i="10"/>
  <c r="M93" i="10"/>
  <c r="M92" i="10"/>
  <c r="M91" i="10"/>
  <c r="M90" i="10"/>
  <c r="M89" i="10"/>
  <c r="M88" i="10"/>
  <c r="M87" i="10"/>
  <c r="M86" i="10"/>
  <c r="M85" i="10"/>
  <c r="M84" i="10"/>
  <c r="M83" i="10"/>
  <c r="M82" i="10"/>
  <c r="M81" i="10"/>
  <c r="M80" i="10"/>
  <c r="M79" i="10"/>
  <c r="M78" i="10"/>
  <c r="M77" i="10"/>
  <c r="M76" i="10"/>
  <c r="M75" i="10"/>
  <c r="M74" i="10"/>
  <c r="M73" i="10"/>
  <c r="M72" i="10"/>
  <c r="M71" i="10"/>
  <c r="M70" i="10"/>
  <c r="M69" i="10"/>
  <c r="M68" i="10"/>
  <c r="M67" i="10"/>
  <c r="M66" i="10"/>
  <c r="M65" i="10"/>
  <c r="M64" i="10"/>
  <c r="M63" i="10"/>
  <c r="M62" i="10"/>
  <c r="M61" i="10"/>
  <c r="M60" i="10"/>
  <c r="M59" i="10"/>
  <c r="M58" i="10"/>
  <c r="M57" i="10"/>
  <c r="M56" i="10"/>
  <c r="M55" i="10"/>
  <c r="M54" i="10"/>
  <c r="M53" i="10"/>
  <c r="M52" i="10"/>
  <c r="M51" i="10"/>
  <c r="M50" i="10"/>
  <c r="M49" i="10"/>
  <c r="M48" i="10"/>
  <c r="M47" i="10"/>
  <c r="M46" i="10"/>
  <c r="M45" i="10"/>
  <c r="M44" i="10"/>
  <c r="M43" i="10"/>
  <c r="M42" i="10"/>
  <c r="M41" i="10"/>
  <c r="M40" i="10"/>
  <c r="M39" i="10"/>
  <c r="M38" i="10"/>
  <c r="M37" i="10"/>
  <c r="M36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M10" i="10"/>
  <c r="M9" i="10"/>
  <c r="M8" i="10"/>
  <c r="I6" i="10"/>
  <c r="G6" i="10"/>
  <c r="E6" i="10"/>
  <c r="C6" i="10"/>
  <c r="A6" i="10"/>
  <c r="M62" i="9"/>
  <c r="M61" i="9"/>
  <c r="M60" i="9"/>
  <c r="M59" i="9"/>
  <c r="M58" i="9"/>
  <c r="M57" i="9"/>
  <c r="M56" i="9"/>
  <c r="M55" i="9"/>
  <c r="M54" i="9"/>
  <c r="M53" i="9"/>
  <c r="M52" i="9"/>
  <c r="M51" i="9"/>
  <c r="M50" i="9"/>
  <c r="M49" i="9"/>
  <c r="M48" i="9"/>
  <c r="M47" i="9"/>
  <c r="M46" i="9"/>
  <c r="M45" i="9"/>
  <c r="M44" i="9"/>
  <c r="M43" i="9"/>
  <c r="M42" i="9"/>
  <c r="M41" i="9"/>
  <c r="M40" i="9"/>
  <c r="M39" i="9"/>
  <c r="M38" i="9"/>
  <c r="M37" i="9"/>
  <c r="M36" i="9"/>
  <c r="M35" i="9"/>
  <c r="M34" i="9"/>
  <c r="M33" i="9"/>
  <c r="M32" i="9"/>
  <c r="M31" i="9"/>
  <c r="M30" i="9"/>
  <c r="M29" i="9"/>
  <c r="M28" i="9"/>
  <c r="M27" i="9"/>
  <c r="M26" i="9"/>
  <c r="M25" i="9"/>
  <c r="M24" i="9"/>
  <c r="M23" i="9"/>
  <c r="M22" i="9"/>
  <c r="M21" i="9"/>
  <c r="M20" i="9"/>
  <c r="M19" i="9"/>
  <c r="M18" i="9"/>
  <c r="M17" i="9"/>
  <c r="M16" i="9"/>
  <c r="M15" i="9"/>
  <c r="M14" i="9"/>
  <c r="M13" i="9"/>
  <c r="M12" i="9"/>
  <c r="M11" i="9"/>
  <c r="M10" i="9"/>
  <c r="M9" i="9"/>
  <c r="M8" i="9"/>
  <c r="I6" i="9"/>
  <c r="K6" i="9" s="1"/>
  <c r="G6" i="9"/>
  <c r="E6" i="9"/>
  <c r="C6" i="9"/>
  <c r="A6" i="9"/>
  <c r="M36" i="8"/>
  <c r="M35" i="8"/>
  <c r="M34" i="8"/>
  <c r="M33" i="8"/>
  <c r="M32" i="8"/>
  <c r="M31" i="8"/>
  <c r="M30" i="8"/>
  <c r="M29" i="8"/>
  <c r="M28" i="8"/>
  <c r="M27" i="8"/>
  <c r="M26" i="8"/>
  <c r="M25" i="8"/>
  <c r="M24" i="8"/>
  <c r="M23" i="8"/>
  <c r="M22" i="8"/>
  <c r="M21" i="8"/>
  <c r="M20" i="8"/>
  <c r="M19" i="8"/>
  <c r="M18" i="8"/>
  <c r="M17" i="8"/>
  <c r="M16" i="8"/>
  <c r="M15" i="8"/>
  <c r="M14" i="8"/>
  <c r="M13" i="8"/>
  <c r="M12" i="8"/>
  <c r="M11" i="8"/>
  <c r="M10" i="8"/>
  <c r="M9" i="8"/>
  <c r="M8" i="8"/>
  <c r="I6" i="8"/>
  <c r="G6" i="8"/>
  <c r="E6" i="8"/>
  <c r="C6" i="8"/>
  <c r="A6" i="8"/>
  <c r="M31" i="7"/>
  <c r="M30" i="7"/>
  <c r="M29" i="7"/>
  <c r="M28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M9" i="7"/>
  <c r="M8" i="7"/>
  <c r="K6" i="7"/>
  <c r="I6" i="7"/>
  <c r="G6" i="7"/>
  <c r="E6" i="7"/>
  <c r="C6" i="7"/>
  <c r="A6" i="7"/>
  <c r="M109" i="6"/>
  <c r="M108" i="6"/>
  <c r="M107" i="6"/>
  <c r="M106" i="6"/>
  <c r="M105" i="6"/>
  <c r="M104" i="6"/>
  <c r="M103" i="6"/>
  <c r="M102" i="6"/>
  <c r="M101" i="6"/>
  <c r="M100" i="6"/>
  <c r="M99" i="6"/>
  <c r="M98" i="6"/>
  <c r="M97" i="6"/>
  <c r="M96" i="6"/>
  <c r="M95" i="6"/>
  <c r="M94" i="6"/>
  <c r="M93" i="6"/>
  <c r="M92" i="6"/>
  <c r="M91" i="6"/>
  <c r="M90" i="6"/>
  <c r="M89" i="6"/>
  <c r="M88" i="6"/>
  <c r="M87" i="6"/>
  <c r="M86" i="6"/>
  <c r="M85" i="6"/>
  <c r="M84" i="6"/>
  <c r="M83" i="6"/>
  <c r="M82" i="6"/>
  <c r="M81" i="6"/>
  <c r="M80" i="6"/>
  <c r="M79" i="6"/>
  <c r="M78" i="6"/>
  <c r="M77" i="6"/>
  <c r="M76" i="6"/>
  <c r="M75" i="6"/>
  <c r="M74" i="6"/>
  <c r="M73" i="6"/>
  <c r="M72" i="6"/>
  <c r="M71" i="6"/>
  <c r="M70" i="6"/>
  <c r="M69" i="6"/>
  <c r="M68" i="6"/>
  <c r="M67" i="6"/>
  <c r="M66" i="6"/>
  <c r="M65" i="6"/>
  <c r="M64" i="6"/>
  <c r="M63" i="6"/>
  <c r="M62" i="6"/>
  <c r="M61" i="6"/>
  <c r="M60" i="6"/>
  <c r="M59" i="6"/>
  <c r="M58" i="6"/>
  <c r="M57" i="6"/>
  <c r="M56" i="6"/>
  <c r="M55" i="6"/>
  <c r="M54" i="6"/>
  <c r="M53" i="6"/>
  <c r="M52" i="6"/>
  <c r="M51" i="6"/>
  <c r="M50" i="6"/>
  <c r="M49" i="6"/>
  <c r="M48" i="6"/>
  <c r="M47" i="6"/>
  <c r="M46" i="6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I6" i="6"/>
  <c r="K6" i="6" s="1"/>
  <c r="G6" i="6"/>
  <c r="E6" i="6"/>
  <c r="C6" i="6"/>
  <c r="A6" i="6"/>
  <c r="I22" i="4"/>
  <c r="J22" i="4" s="1"/>
  <c r="H22" i="4"/>
  <c r="G22" i="4"/>
  <c r="F22" i="4"/>
  <c r="E22" i="4"/>
  <c r="D22" i="4"/>
  <c r="C22" i="4"/>
  <c r="B22" i="4"/>
  <c r="I21" i="4"/>
  <c r="J21" i="4" s="1"/>
  <c r="H21" i="4"/>
  <c r="G21" i="4"/>
  <c r="F21" i="4"/>
  <c r="E21" i="4"/>
  <c r="D21" i="4"/>
  <c r="C21" i="4"/>
  <c r="B21" i="4"/>
  <c r="I20" i="4"/>
  <c r="J20" i="4" s="1"/>
  <c r="H20" i="4"/>
  <c r="G20" i="4"/>
  <c r="F20" i="4"/>
  <c r="E20" i="4"/>
  <c r="D20" i="4"/>
  <c r="C20" i="4"/>
  <c r="B20" i="4"/>
  <c r="I19" i="4"/>
  <c r="J19" i="4" s="1"/>
  <c r="H19" i="4"/>
  <c r="G19" i="4"/>
  <c r="F19" i="4"/>
  <c r="E19" i="4"/>
  <c r="D19" i="4"/>
  <c r="C19" i="4"/>
  <c r="B19" i="4"/>
  <c r="I18" i="4"/>
  <c r="J18" i="4" s="1"/>
  <c r="H18" i="4"/>
  <c r="G18" i="4"/>
  <c r="F18" i="4"/>
  <c r="E18" i="4"/>
  <c r="D18" i="4"/>
  <c r="C18" i="4"/>
  <c r="B18" i="4"/>
  <c r="I17" i="4"/>
  <c r="J17" i="4" s="1"/>
  <c r="H17" i="4"/>
  <c r="G17" i="4"/>
  <c r="F17" i="4"/>
  <c r="E17" i="4"/>
  <c r="D17" i="4"/>
  <c r="C17" i="4"/>
  <c r="B17" i="4"/>
  <c r="J16" i="4"/>
  <c r="I16" i="4"/>
  <c r="H16" i="4"/>
  <c r="G16" i="4"/>
  <c r="F16" i="4"/>
  <c r="E16" i="4"/>
  <c r="D16" i="4"/>
  <c r="C16" i="4"/>
  <c r="B16" i="4"/>
  <c r="I15" i="4"/>
  <c r="J15" i="4" s="1"/>
  <c r="H15" i="4"/>
  <c r="G15" i="4"/>
  <c r="F15" i="4"/>
  <c r="E15" i="4"/>
  <c r="D15" i="4"/>
  <c r="C15" i="4"/>
  <c r="B15" i="4"/>
  <c r="I14" i="4"/>
  <c r="J14" i="4" s="1"/>
  <c r="H14" i="4"/>
  <c r="G14" i="4"/>
  <c r="F14" i="4"/>
  <c r="E14" i="4"/>
  <c r="D14" i="4"/>
  <c r="C14" i="4"/>
  <c r="B14" i="4"/>
  <c r="I13" i="4"/>
  <c r="J13" i="4" s="1"/>
  <c r="H13" i="4"/>
  <c r="G13" i="4"/>
  <c r="F13" i="4"/>
  <c r="E13" i="4"/>
  <c r="D13" i="4"/>
  <c r="C13" i="4"/>
  <c r="B13" i="4"/>
  <c r="I12" i="4"/>
  <c r="J12" i="4" s="1"/>
  <c r="H12" i="4"/>
  <c r="G12" i="4"/>
  <c r="F12" i="4"/>
  <c r="E12" i="4"/>
  <c r="D12" i="4"/>
  <c r="C12" i="4"/>
  <c r="B12" i="4"/>
  <c r="I11" i="4"/>
  <c r="J11" i="4" s="1"/>
  <c r="H11" i="4"/>
  <c r="G11" i="4"/>
  <c r="F11" i="4"/>
  <c r="E11" i="4"/>
  <c r="D11" i="4"/>
  <c r="C11" i="4"/>
  <c r="B11" i="4"/>
  <c r="I10" i="4"/>
  <c r="J10" i="4" s="1"/>
  <c r="H10" i="4"/>
  <c r="G10" i="4"/>
  <c r="F10" i="4"/>
  <c r="E10" i="4"/>
  <c r="D10" i="4"/>
  <c r="C10" i="4"/>
  <c r="B10" i="4"/>
  <c r="I9" i="4"/>
  <c r="J9" i="4" s="1"/>
  <c r="H9" i="4"/>
  <c r="G9" i="4"/>
  <c r="F9" i="4"/>
  <c r="E9" i="4"/>
  <c r="D9" i="4"/>
  <c r="C9" i="4"/>
  <c r="B9" i="4"/>
  <c r="J8" i="4"/>
  <c r="I8" i="4"/>
  <c r="I24" i="4" s="1"/>
  <c r="H8" i="4"/>
  <c r="H24" i="4" s="1"/>
  <c r="G8" i="4"/>
  <c r="G24" i="4" s="1"/>
  <c r="F8" i="4"/>
  <c r="F24" i="4" s="1"/>
  <c r="E8" i="4"/>
  <c r="E24" i="4" s="1"/>
  <c r="D8" i="4"/>
  <c r="D24" i="4" s="1"/>
  <c r="C8" i="4"/>
  <c r="C24" i="4" s="1"/>
  <c r="B8" i="4"/>
  <c r="B24" i="4" s="1"/>
  <c r="B7" i="1"/>
  <c r="K6" i="10" l="1"/>
  <c r="K6" i="8"/>
  <c r="B6" i="1"/>
  <c r="J24" i="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<sst xmlns="http://schemas.openxmlformats.org/spreadsheetml/2006/main" count="7811" uniqueCount="1497">
  <si>
    <t>Edital nº 001/2026 — SEPLAD/SEDUC | Professor Classe I e Especialista em Educação | provas em 29/11/2026</t>
  </si>
  <si>
    <t>DADO</t>
  </si>
  <si>
    <t>INFORMAÇÃO</t>
  </si>
  <si>
    <t>PROVA OBJETIVA</t>
  </si>
  <si>
    <t>QUESTÕES</t>
  </si>
  <si>
    <t>CRITÉRIO</t>
  </si>
  <si>
    <t>ETAPA</t>
  </si>
  <si>
    <t>APLICAÇÃO</t>
  </si>
  <si>
    <t>FORMATO E PONTOS</t>
  </si>
  <si>
    <t>Vagas totais do edital</t>
  </si>
  <si>
    <t>Conhecimentos Básicos</t>
  </si>
  <si>
    <t>mínimo de 50%</t>
  </si>
  <si>
    <t>Prova objetiva</t>
  </si>
  <si>
    <t>Todos os cargos</t>
  </si>
  <si>
    <t>60 questões · 10 pontos</t>
  </si>
  <si>
    <t>Professor Classe I</t>
  </si>
  <si>
    <t>Língua Portuguesa</t>
  </si>
  <si>
    <t>não zerar</t>
  </si>
  <si>
    <t>Prova discursiva</t>
  </si>
  <si>
    <t>Professor e Especialista</t>
  </si>
  <si>
    <t>2 situações-problema · 10 pontos</t>
  </si>
  <si>
    <t>Especialista em Educação</t>
  </si>
  <si>
    <t>Raciocínio Lógico-Matemático</t>
  </si>
  <si>
    <t>Prova prática</t>
  </si>
  <si>
    <t>Plano + defesa · 10 pontos</t>
  </si>
  <si>
    <t>Professor — remuneração inicial</t>
  </si>
  <si>
    <t>Atualidades</t>
  </si>
  <si>
    <t>Avaliação de títulos</t>
  </si>
  <si>
    <t>Maior titulação · até 3 pontos</t>
  </si>
  <si>
    <t>Professor AEE/Libras — inicial</t>
  </si>
  <si>
    <t>Conhecimentos Pedagógicos</t>
  </si>
  <si>
    <t>Objetiva + discursiva</t>
  </si>
  <si>
    <t>29/11/2026</t>
  </si>
  <si>
    <t>8h às 13h · duração de 5 horas</t>
  </si>
  <si>
    <t>Especialista — remuneração inicial</t>
  </si>
  <si>
    <t>Conhecimentos Específicos</t>
  </si>
  <si>
    <t>31/03 a 01/04/2027</t>
  </si>
  <si>
    <t>Temas e convocação: 12/03/2027</t>
  </si>
  <si>
    <t>Taxa de inscrição</t>
  </si>
  <si>
    <t>TOTAL</t>
  </si>
  <si>
    <t>10 pontos</t>
  </si>
  <si>
    <t>Inscrições</t>
  </si>
  <si>
    <t>31/08 a 01/10/2026, às 16h</t>
  </si>
  <si>
    <t>Banca organizadora</t>
  </si>
  <si>
    <t>FGV</t>
  </si>
  <si>
    <t>COMO USAR ESTA PLANILHA</t>
  </si>
  <si>
    <t>1. Estude primeiro a aba Base comum e, depois, somente a aba da sua habilitação.</t>
  </si>
  <si>
    <t>2. Defina prioridade, atualize o status e registre as datas das revisões.</t>
  </si>
  <si>
    <t>3. Lance questões e acertos: o percentual de aproveitamento é calculado automaticamente.</t>
  </si>
  <si>
    <t>4. Use os filtros para localizar conteúdos não iniciados ou com baixo desempenho.</t>
  </si>
  <si>
    <t>5. O verticalizado reproduz o Anexo V; divergências e possíveis erros materiais estão na aba Alertas e fontes.</t>
  </si>
  <si>
    <t>ATENÇÃO: na prova objetiva, o candidato deve alcançar pelo menos 50% em cada parte e não pode zerar nenhuma disciplina. Na discursiva e na prática, precisa obter no mínimo 5 pontos e nota diferente de zero em cada situação ou etapa.</t>
  </si>
  <si>
    <t>Parte</t>
  </si>
  <si>
    <t>Questões</t>
  </si>
  <si>
    <t>Tópicos</t>
  </si>
  <si>
    <t>Concluídos</t>
  </si>
  <si>
    <t>Progresso</t>
  </si>
  <si>
    <t>Matemática</t>
  </si>
  <si>
    <t>Educação Especial - Libras</t>
  </si>
  <si>
    <t>História</t>
  </si>
  <si>
    <t>Geografia</t>
  </si>
  <si>
    <t>Filosofia</t>
  </si>
  <si>
    <t>Sociologia</t>
  </si>
  <si>
    <t>Física</t>
  </si>
  <si>
    <t>Química</t>
  </si>
  <si>
    <t>Biologia</t>
  </si>
  <si>
    <t>Língua Inglesa</t>
  </si>
  <si>
    <t>Artes</t>
  </si>
  <si>
    <t>Educação Física</t>
  </si>
  <si>
    <t>Educação Especial - AEE</t>
  </si>
  <si>
    <t>SEDUC Pará 2026 — Cronograma oficial</t>
  </si>
  <si>
    <t>Datas previstas no Anexo I. O edital informa que elas podem ser alteradas por retificação.</t>
  </si>
  <si>
    <t>Atividade</t>
  </si>
  <si>
    <t>Início</t>
  </si>
  <si>
    <t>Fim</t>
  </si>
  <si>
    <t>Publicação do edital do concurso</t>
  </si>
  <si>
    <t>Período de inscrições</t>
  </si>
  <si>
    <t>Prazo limite para pagamento do documento de arrecadação estadual (dae), inclusive em caso de reemissão</t>
  </si>
  <si>
    <t>Pedidos de isenção da taxa de inscrição</t>
  </si>
  <si>
    <t>Publicação do resultado preliminar da análise dos pedidos de isenção</t>
  </si>
  <si>
    <t>interposição de recursos contra o resultado preliminar da análise dos pedidos de isenção</t>
  </si>
  <si>
    <t>Publicação do resultado definitivo da análise dos pedidos de isenção</t>
  </si>
  <si>
    <t>Recebimento dos laudos das pessoas com deficiência e dos pedidos de atendimento especializado</t>
  </si>
  <si>
    <t>Publicação das relações preliminares de inscrições deferidas e indeferidas, das inscrições nas vagas reservadas (pessoas com deficiência, pretas e pardas, indígenas e quilombolas) e dos atendimentos especializados</t>
  </si>
  <si>
    <t>interposição de recursos contra as relações preliminares de inscrição</t>
  </si>
  <si>
    <t>Publicação das relações definitivas de inscrições deferidas e indeferidas, das inscrições nas vagas reservadas e dos atendimentos especializados</t>
  </si>
  <si>
    <t>divulgação da relação candidato/vaga</t>
  </si>
  <si>
    <t>Publicação dos locais de provas no site</t>
  </si>
  <si>
    <t>Aplicação da Prova Objetiva e da Prova Discursiva (turno matutino – área meio; turno vespertino – área fim)</t>
  </si>
  <si>
    <t>divulgação do gabarito preliminar da Prova objetiva</t>
  </si>
  <si>
    <t>interposição de recursos contra o gabarito preliminar e contra a aplicação das provas</t>
  </si>
  <si>
    <t>divulgação da resposta aos recursos interpostos contra o gabarito preliminar e contra a aplicação das provas</t>
  </si>
  <si>
    <t>Publicação do gabarito definitivo da Prova Objetiva</t>
  </si>
  <si>
    <t>Publicação do resultado preliminar da Prova objetiva</t>
  </si>
  <si>
    <t>interposição de recursos contra o resultado preliminar da Prova objetiva</t>
  </si>
  <si>
    <t>Publicação do resultado definitivo da Prova Objetiva</t>
  </si>
  <si>
    <t>Publicação do resultado preliminar da Prova discursiva</t>
  </si>
  <si>
    <t>interposição de recursos contra o resultado preliminar da Prova discursiva</t>
  </si>
  <si>
    <t>Publicação do resultado definitivo da Prova Discursiva</t>
  </si>
  <si>
    <t>convocação para a Prova Prática e divulgação dos temas</t>
  </si>
  <si>
    <t>realização da Prova Prática</t>
  </si>
  <si>
    <t>divulgação do resultado preliminar da Prova Prática</t>
  </si>
  <si>
    <t>interposição de recursos contra o resultado preliminar da Prova Prática</t>
  </si>
  <si>
    <t>Publicação do resultado definitivo da Prova Prática</t>
  </si>
  <si>
    <t>Convocação para o procedimento de heteroidentificação das pessoas pretas e pardas</t>
  </si>
  <si>
    <t>Realização do procedimento de heteroidentificação das pessoas pretas e pardas</t>
  </si>
  <si>
    <t>Publicação do resultado preliminar do procedimento de heteroidentificação das pessoas pretas e pardas</t>
  </si>
  <si>
    <t>Interposição de recursos contra o resultado preliminar do procedimento de heteroidentificação das pessoas pretas e pardas</t>
  </si>
  <si>
    <t>Publicação do resultado definitivo do procedimento de heteroidentificação das pessoas pretas e pardas</t>
  </si>
  <si>
    <t>convocação para a avaliação Biopsicossocial</t>
  </si>
  <si>
    <t>realização da avaliação Biopsicossocial</t>
  </si>
  <si>
    <t>divulgação do resultado preliminar da avaliação Biopsicossocial</t>
  </si>
  <si>
    <t>interposição de recursos contra o resultado preliminar da avaliação Biopsicossocial</t>
  </si>
  <si>
    <t>Divulgação da resposta aos recursos e publicação do resultado definitivo da Avaliação Biopsicossocial</t>
  </si>
  <si>
    <t>Convocação para o procedimento de verificação documental das pessoas indígenas e quilombolas</t>
  </si>
  <si>
    <t>recebimento dos documentos das pessoas indígenas e quilombolas</t>
  </si>
  <si>
    <t>Publicação do resultado preliminar do procedimento de verificação documental das pessoas indígenas e quilombolas</t>
  </si>
  <si>
    <t>Interposição de recursos contra o resultado preliminar do procedimento de verificação documental das pessoas indígenas e quilombolas</t>
  </si>
  <si>
    <t>Publicação do resultado definitivo do procedimento ou verificação documental das pessoas indígenas e quilombolas</t>
  </si>
  <si>
    <t>convocação para a avaliação de títulos</t>
  </si>
  <si>
    <t>envio dos títulos pelos candidatos</t>
  </si>
  <si>
    <t>Publicação do resultado preliminar da avaliação de títulos</t>
  </si>
  <si>
    <t>interposição de recursos contra o resultado preliminar da avaliação de títulos</t>
  </si>
  <si>
    <t>Divulgação da resposta aos recursos e publicação do resultado definitivo da Avaliação de Títulos</t>
  </si>
  <si>
    <t>resultado final</t>
  </si>
  <si>
    <t>SEDUC Pará 2026 — Estrutura das provas e critérios eliminatórios</t>
  </si>
  <si>
    <t>Síntese aplicável a Professor Classe I e Especialista em Educação. Sempre consulte o edital e eventuais retificações.</t>
  </si>
  <si>
    <t>Disciplina</t>
  </si>
  <si>
    <t>Travas eliminatórias</t>
  </si>
  <si>
    <t>Critério</t>
  </si>
  <si>
    <t>Atenção</t>
  </si>
  <si>
    <t>Objetiva</t>
  </si>
  <si>
    <t>Pelo menos 50% em Conhecimentos Básicos</t>
  </si>
  <si>
    <t>A parte básica é avaliada separadamente</t>
  </si>
  <si>
    <t>Pelo menos 50% em Conhecimentos Específicos</t>
  </si>
  <si>
    <t>A parte específica é avaliada separadamente</t>
  </si>
  <si>
    <t>Não zerar nenhuma disciplina</t>
  </si>
  <si>
    <t>Inclui disciplinas de 5 questões</t>
  </si>
  <si>
    <t>Discursiva</t>
  </si>
  <si>
    <t>Mínimo de 5 pontos</t>
  </si>
  <si>
    <t>Também não pode zerar qualquer situação-problema</t>
  </si>
  <si>
    <t>Disciplina da habilitação</t>
  </si>
  <si>
    <t>Prática</t>
  </si>
  <si>
    <t>Mínimo de 50%</t>
  </si>
  <si>
    <t>Plano ou defesa com nota zero elimina</t>
  </si>
  <si>
    <t>Demais etapas</t>
  </si>
  <si>
    <t>Formato</t>
  </si>
  <si>
    <t>Pontuação</t>
  </si>
  <si>
    <t>Regra principal</t>
  </si>
  <si>
    <t>Aplicação</t>
  </si>
  <si>
    <t>Informação</t>
  </si>
  <si>
    <t>Detalhe</t>
  </si>
  <si>
    <t>2 situações-problema específicas, 15 a 30 linhas cada</t>
  </si>
  <si>
    <t>Mínimo de 5 pontos e nota diferente de zero em cada situação</t>
  </si>
  <si>
    <t>29/11/2026, das 8h às 13h</t>
  </si>
  <si>
    <t>Professor, Especialista e Analistas; 5 horas</t>
  </si>
  <si>
    <t>Prática — Professor</t>
  </si>
  <si>
    <t>Plano de aula e defesa</t>
  </si>
  <si>
    <t>Plano 4 pontos + defesa 6 pontos; mínimo de 50% e nota diferente de zero em cada etapa</t>
  </si>
  <si>
    <t>Convocação e temas previstos para 12/03/2027</t>
  </si>
  <si>
    <t>Prática — Especialista</t>
  </si>
  <si>
    <t>Plano de gestão pedagógica e defesa</t>
  </si>
  <si>
    <t>Professor</t>
  </si>
  <si>
    <t>Defesa de plano de aula</t>
  </si>
  <si>
    <t>Pode incluir aula simulada, exposição e situação-problema pedagógica</t>
  </si>
  <si>
    <t>Títulos</t>
  </si>
  <si>
    <t>Somente a maior titulação</t>
  </si>
  <si>
    <t>Especialização 1; mestrado 2; doutorado 3</t>
  </si>
  <si>
    <t>Especialista</t>
  </si>
  <si>
    <t>Defesa de plano de gestão pedagógica</t>
  </si>
  <si>
    <t>Com análise de caso ou proposta técnica</t>
  </si>
  <si>
    <t>Recursos</t>
  </si>
  <si>
    <t>Lousa e pincel</t>
  </si>
  <si>
    <t>O edital veda projetor, vídeo e computador na prática</t>
  </si>
  <si>
    <t>SEDUC Pará 2026 — Resumo das vagas</t>
  </si>
  <si>
    <t>A distribuição oficial altera a projeção pré-edital: 1.695 vagas de Professor, 111 de Especialista em Educação e 194 administrativas.</t>
  </si>
  <si>
    <t>Total do edital</t>
  </si>
  <si>
    <t>Formação</t>
  </si>
  <si>
    <t>AC</t>
  </si>
  <si>
    <t>PcD</t>
  </si>
  <si>
    <t>PP</t>
  </si>
  <si>
    <t>PI</t>
  </si>
  <si>
    <t>PQ</t>
  </si>
  <si>
    <t>PPIQ</t>
  </si>
  <si>
    <t>PI/PQ</t>
  </si>
  <si>
    <t>Total</t>
  </si>
  <si>
    <t>% do edital</t>
  </si>
  <si>
    <t>TOTAL — CARREIRAS EDUCACIONAIS</t>
  </si>
  <si>
    <t>SEDUC Pará 2026 — Vagas das carreiras educacionais por DRE</t>
  </si>
  <si>
    <t>Professor Classe I e Especialista em Educação. Total oficial desta seleção: 1.806 vagas nas carreiras educacionais.</t>
  </si>
  <si>
    <t>AC = ampla concorrência | PcD = pessoas com deficiência | PP = pessoas pretas e pardas | PI = indígenas | PQ = quilombolas | PPIQ e PI/PQ = vagas unificadas conforme o edital.</t>
  </si>
  <si>
    <t>DRE</t>
  </si>
  <si>
    <t>Municípios / distritos</t>
  </si>
  <si>
    <t>Cargo</t>
  </si>
  <si>
    <t>Região Metropolitana</t>
  </si>
  <si>
    <t>Ananindeua, Belém, Benevides, Marituba, Santa Bárbara do Pará</t>
  </si>
  <si>
    <t>DRE - Abaetetuba</t>
  </si>
  <si>
    <t>Abaetetuba, Acará, Barcarena, Igarapé-Miri Tailândia, Moju</t>
  </si>
  <si>
    <t>DRE - Afuá</t>
  </si>
  <si>
    <t>Afuá, Chaves</t>
  </si>
  <si>
    <t>DRE - Altamira</t>
  </si>
  <si>
    <t>Altamira, Anapu, Brasil Novo, Medicilândia, Porto de Moz, Senador José Porfírio, Uruará, Vitória do Xingu</t>
  </si>
  <si>
    <t>DRE - Bragança</t>
  </si>
  <si>
    <t>Augusto Corrêa, Bragança, Cachoeira do Piriá, Tracuateua, Viseu</t>
  </si>
  <si>
    <t>DRE - Breves</t>
  </si>
  <si>
    <t>Anajás, Bagre, Breves, Gurupá, Melgaço, Portel</t>
  </si>
  <si>
    <t>DRE - Cachoeira do Arari</t>
  </si>
  <si>
    <t>Cachoeira do Arari, Salvaterra, Santa Cruz do Arari, Soure</t>
  </si>
  <si>
    <t>DRE - Cametá</t>
  </si>
  <si>
    <t>Baião, Cametá, Limoeiro do Ajuru, Mocajuba</t>
  </si>
  <si>
    <t>DRE - Capanema</t>
  </si>
  <si>
    <t>Bonito, Capanema, Nova Timboteua, Ourém, Peixe Boi, Primavera, Quatipuru, Salinópolis, Santa Luzia do Pará, Santarém Novo, São João de Pirabas</t>
  </si>
  <si>
    <t>DRE - Capitão Poço</t>
  </si>
  <si>
    <t>Capitão Poço, Garrafão do Norte, Nova Esperança do Piriá</t>
  </si>
  <si>
    <t>DRE - Castanhal</t>
  </si>
  <si>
    <t>Castanhal, Curuçá, Inhangapi, Santa Maria do Pará, São Domingos do Capim, São Francisco do Pará, São João da Ponta, São Miguel do Guamá, Terra Alta</t>
  </si>
  <si>
    <t>DRE - Conceição do Araguaia</t>
  </si>
  <si>
    <t>Conceição do Araguaia, Cumaru do Norte, Floresta do Araguaia, Pau D’Arco, Redenção, Santa Maria das Barreiras, Santana do Araguaia, São Domingos do Araguaia</t>
  </si>
  <si>
    <t>DRE - Curralinho</t>
  </si>
  <si>
    <t>Curralinho, Muaná, Oeiras do Pará, Ponta de Pedras, São Sebastião da Boa Vista</t>
  </si>
  <si>
    <t>DRE - Itaituba</t>
  </si>
  <si>
    <t>Aveiro, Itaituba, Jacareacanga, Novo Progresso, Placas, Rurópolis, Trairão</t>
  </si>
  <si>
    <t>DRE - Mãe do Rio</t>
  </si>
  <si>
    <t>Aurora do Pará, Dom Eliseu, Ipixuna do Pará, Irituia, Mãe do Rio, Paragominas, Ulianópolis</t>
  </si>
  <si>
    <t>DRE - Marabá</t>
  </si>
  <si>
    <t>Abel Figueiredo, Bom Jesus do Tocantins, Brejo Grande do Araguaia, Itupiranga, Jacundá, Marabá, Nova Ipixuna, Palestina do Pará, Piçarra, Rondon do Pará, São Geraldo do Araguaia, São João do Araguaia</t>
  </si>
  <si>
    <t>DRE - Maracanã</t>
  </si>
  <si>
    <t>Igarapé Açu, Magalhães Barata, Maracanã</t>
  </si>
  <si>
    <t>DRE - Monte Alegre</t>
  </si>
  <si>
    <t>Alenquer, Almerim, Monte Alegre, Prainha</t>
  </si>
  <si>
    <t>DRE - Óbidos</t>
  </si>
  <si>
    <t>Curuá, Faro, Juruti, Óbidos, Oriximiná, Terra Santa</t>
  </si>
  <si>
    <t>DRE - Parauapebas</t>
  </si>
  <si>
    <t>Canaã dos Carajás, Curionópolis, Eldorado dos Carajás, Parauapebas</t>
  </si>
  <si>
    <t>DRE - Santa Izabel do Pará</t>
  </si>
  <si>
    <t>Bujaru, Colares, Concórdia do Pará, Santa Izabel do Pará, Santo Antônio do Tauá, São Caetano de Odivelas, Tomé Açu, Vigia</t>
  </si>
  <si>
    <t>DRE - Santarém</t>
  </si>
  <si>
    <t>Belterra, Mojuí dos Campos, Santarém</t>
  </si>
  <si>
    <t>DRE - Tucuruí</t>
  </si>
  <si>
    <t>Breu Branco, Goianésia do Pará, Novo Repartimento, Pacajá, Tucuruí</t>
  </si>
  <si>
    <t>DRE - Xinguara</t>
  </si>
  <si>
    <t>Água Azul do Norte, Bannach, Ourilândia do Norte, Rio Maria, São Félix do Xingu, Sapucaia, Tucumã, Xinguara</t>
  </si>
  <si>
    <t>SEDUC Pará 2026 — Base comum</t>
  </si>
  <si>
    <t>Conteúdo comum a Professor Classe I e Especialista em Educação. Redação verticalizada a partir do Anexo V do Edital nº 001/2026.</t>
  </si>
  <si>
    <t>Questões feitas</t>
  </si>
  <si>
    <t>Acertos</t>
  </si>
  <si>
    <t>Aproveitamento</t>
  </si>
  <si>
    <t>ID</t>
  </si>
  <si>
    <t>Disciplina / Área</t>
  </si>
  <si>
    <t>Bloco</t>
  </si>
  <si>
    <t>Tópico verticalizado</t>
  </si>
  <si>
    <t>Prioridade</t>
  </si>
  <si>
    <t>Status</t>
  </si>
  <si>
    <t>Estudo</t>
  </si>
  <si>
    <t>Rev. 24h</t>
  </si>
  <si>
    <t>Rev. 7d</t>
  </si>
  <si>
    <t>Rev. 30d</t>
  </si>
  <si>
    <t>% acertos</t>
  </si>
  <si>
    <t>Observações</t>
  </si>
  <si>
    <t>B001</t>
  </si>
  <si>
    <t>Conteúdo programático</t>
  </si>
  <si>
    <t>interpretação e compreensão de texto</t>
  </si>
  <si>
    <t>Média</t>
  </si>
  <si>
    <t>Não iniciado</t>
  </si>
  <si>
    <t>B002</t>
  </si>
  <si>
    <t>organização estrutural dos textos</t>
  </si>
  <si>
    <t>B003</t>
  </si>
  <si>
    <t>Marcas de textualidade</t>
  </si>
  <si>
    <t>coesão, coerência e intertextualidade</t>
  </si>
  <si>
    <t>B004</t>
  </si>
  <si>
    <t>Modos de organização discursiva</t>
  </si>
  <si>
    <t>descrição, narração, exposição, argumentação e injunção</t>
  </si>
  <si>
    <t>B005</t>
  </si>
  <si>
    <t>características específicas de cada modo</t>
  </si>
  <si>
    <t>B006</t>
  </si>
  <si>
    <t>Tipos textuais, características específicas de cada tipo</t>
  </si>
  <si>
    <t>B007</t>
  </si>
  <si>
    <t>Textos literários e não literários</t>
  </si>
  <si>
    <t>B008</t>
  </si>
  <si>
    <t>tipologia da frase portuguesa</t>
  </si>
  <si>
    <t>B009</t>
  </si>
  <si>
    <t>estrutura da frase portuguesa</t>
  </si>
  <si>
    <t>operações de deslocamento, substituição, modificação e correção</t>
  </si>
  <si>
    <t>B010</t>
  </si>
  <si>
    <t>Problemas estruturais das frases</t>
  </si>
  <si>
    <t>B011</t>
  </si>
  <si>
    <t>Norma culta</t>
  </si>
  <si>
    <t>B012</t>
  </si>
  <si>
    <t>Pontuação e sinais gráficos</t>
  </si>
  <si>
    <t>B013</t>
  </si>
  <si>
    <t>organização sintática das frases</t>
  </si>
  <si>
    <t>termos e orações</t>
  </si>
  <si>
    <t>B014</t>
  </si>
  <si>
    <t>ordem direta e inversa</t>
  </si>
  <si>
    <t>B015</t>
  </si>
  <si>
    <t>tipos de discurso</t>
  </si>
  <si>
    <t>B016</t>
  </si>
  <si>
    <t>registros de linguagem</t>
  </si>
  <si>
    <t>B017</t>
  </si>
  <si>
    <t>funções da linguagem</t>
  </si>
  <si>
    <t>B018</t>
  </si>
  <si>
    <t>elementos dos atos de comunicação</t>
  </si>
  <si>
    <t>B019</t>
  </si>
  <si>
    <t>estrutura e formação de palavras</t>
  </si>
  <si>
    <t>B020</t>
  </si>
  <si>
    <t>formas de abreviação</t>
  </si>
  <si>
    <t>B021</t>
  </si>
  <si>
    <t>classes de palavras, aspectos morfológicos, sintáticos, semânticos e textuais de substantivos, adjetivos, artigos, numerais, pronomes, verbos, advérbios, conjunções e interjeições, modalizadores</t>
  </si>
  <si>
    <t>B022</t>
  </si>
  <si>
    <t>Semântica</t>
  </si>
  <si>
    <t>sentido próprio e figurado</t>
  </si>
  <si>
    <t>B023</t>
  </si>
  <si>
    <t>antônimos, sinônimos, parônimos e hiperônimos</t>
  </si>
  <si>
    <t>B024</t>
  </si>
  <si>
    <t>Polissemia e ambiguidade</t>
  </si>
  <si>
    <t>B025</t>
  </si>
  <si>
    <t>os dicionários</t>
  </si>
  <si>
    <t>tipos, organização de verbetes</t>
  </si>
  <si>
    <t>B026</t>
  </si>
  <si>
    <t>vocabulário</t>
  </si>
  <si>
    <t>neologismos, arcaísmos, estrangeirismos, latinismos</t>
  </si>
  <si>
    <t>B027</t>
  </si>
  <si>
    <t>Ortografia e acentuação gráfica, crase</t>
  </si>
  <si>
    <t>B028</t>
  </si>
  <si>
    <t>estruturas lógicas</t>
  </si>
  <si>
    <t>B029</t>
  </si>
  <si>
    <t>proposições</t>
  </si>
  <si>
    <t>B030</t>
  </si>
  <si>
    <t>conectivos</t>
  </si>
  <si>
    <t>B031</t>
  </si>
  <si>
    <t>negação</t>
  </si>
  <si>
    <t>B032</t>
  </si>
  <si>
    <t>equivalências</t>
  </si>
  <si>
    <t>B033</t>
  </si>
  <si>
    <t>argumentos e inferências</t>
  </si>
  <si>
    <t>B034</t>
  </si>
  <si>
    <t>sequências lógicas e reconhecimento de padrões</t>
  </si>
  <si>
    <t>B035</t>
  </si>
  <si>
    <t>diagramas lógicos e de Venn</t>
  </si>
  <si>
    <t>B036</t>
  </si>
  <si>
    <t>classificação, ordenação e associação de informações</t>
  </si>
  <si>
    <t>B037</t>
  </si>
  <si>
    <t>resolução de situações-problema</t>
  </si>
  <si>
    <t>B038</t>
  </si>
  <si>
    <t>raciocínio quantitativo envolvendo razão, proporção, porcentagem, médias e regra de três simples</t>
  </si>
  <si>
    <t>B039</t>
  </si>
  <si>
    <t>interpretação e análise de tabelas, gráficos e indicadores</t>
  </si>
  <si>
    <t>B040</t>
  </si>
  <si>
    <t>princípios básicos do pensamento computacional aplicados à resolução de problemas</t>
  </si>
  <si>
    <t>B041</t>
  </si>
  <si>
    <t>aspectos históricos, sociais, econômicos, políticos, culturais e ambientais do estado do Pará na contemporaneidade</t>
  </si>
  <si>
    <t>B042</t>
  </si>
  <si>
    <t>formação territorial, organização político-administrativa, dinâmica populacional e processo de urbanização</t>
  </si>
  <si>
    <t>B043</t>
  </si>
  <si>
    <t>diversidade cultural, patrimônio material e imaterial, povos indígenas, comunidades quilombolas e populações tradicionais</t>
  </si>
  <si>
    <t>B044</t>
  </si>
  <si>
    <t>desenvolvimento econômico, atividades produtivas, infraestrutura, logística, integração regional e inserção do estado na amazônia e no cenário nacional</t>
  </si>
  <si>
    <t>B045</t>
  </si>
  <si>
    <t>recursos naturais, biodiversidade, sustentabilidade, mudanças climáticas, conservação ambiental e desenvolvimento sustentável</t>
  </si>
  <si>
    <t>B046</t>
  </si>
  <si>
    <t>indicadores sociais, educação, saúde, segurança pública, trabalho, inclusão social e qualidade de vida</t>
  </si>
  <si>
    <t>B047</t>
  </si>
  <si>
    <t>Políticas públicas, desafios do desenvolvimento regional, cidadania e direitos humanos</t>
  </si>
  <si>
    <t>B048</t>
  </si>
  <si>
    <t>acontecimentos, fatos, temas e debates contemporâneos de relevância social, econômica, política, cultural e ambiental relacionados ao estado do Pará</t>
  </si>
  <si>
    <t>B049</t>
  </si>
  <si>
    <t>direitos humanos</t>
  </si>
  <si>
    <t>B050</t>
  </si>
  <si>
    <t>tecnologia e sociedade</t>
  </si>
  <si>
    <t>inteligência artificial, proteção de dados pessoais (Lei Geral de Proteção de dados – lgPd), desinformação e fake news</t>
  </si>
  <si>
    <t>B051</t>
  </si>
  <si>
    <t>Pensadores da educação</t>
  </si>
  <si>
    <t>B052</t>
  </si>
  <si>
    <t>Principais teorias modernas da educação</t>
  </si>
  <si>
    <t>B053</t>
  </si>
  <si>
    <t>desenvolvimento da educação</t>
  </si>
  <si>
    <t>B054</t>
  </si>
  <si>
    <t>organização do trabalho Pedagógico coletivo</t>
  </si>
  <si>
    <t>B055</t>
  </si>
  <si>
    <t>Processo construtivista de escolarização</t>
  </si>
  <si>
    <t>B056</t>
  </si>
  <si>
    <t>competências e saberes para a educação e para o ensinar</t>
  </si>
  <si>
    <t>B057</t>
  </si>
  <si>
    <t>saberes voltados para o desenvolvimento das dimensões cognitivas, afetivas, sociais e culturais</t>
  </si>
  <si>
    <t>B058</t>
  </si>
  <si>
    <t>escola inclusiva como espaço de acolhimento, de aprendizagem e de socialização</t>
  </si>
  <si>
    <t>B059</t>
  </si>
  <si>
    <t>a construção coletiva da proposta pedagógica da escola</t>
  </si>
  <si>
    <t>expressão das demandas sociais, das características multiculturais e das expectativas dos alunos e dos pais</t>
  </si>
  <si>
    <t>B060</t>
  </si>
  <si>
    <t>formação continuada de professores</t>
  </si>
  <si>
    <t>B061</t>
  </si>
  <si>
    <t>o papel do professor na integração escola/família</t>
  </si>
  <si>
    <t>B062</t>
  </si>
  <si>
    <t>a relação professor/ aluno</t>
  </si>
  <si>
    <t>construção de valores éticos e desenvolvimento de atitudes cooperativas, solidárias e responsáveis</t>
  </si>
  <si>
    <t>B063</t>
  </si>
  <si>
    <t>diferenças individuais</t>
  </si>
  <si>
    <t>fatores determinantes e capacidade mentais</t>
  </si>
  <si>
    <t>B064</t>
  </si>
  <si>
    <t>desenvolvimento da inteligência</t>
  </si>
  <si>
    <t>B065</t>
  </si>
  <si>
    <t>estágios do desenvolvimento da aprendizagem</t>
  </si>
  <si>
    <t>B066</t>
  </si>
  <si>
    <t>o processo de socialização</t>
  </si>
  <si>
    <t>B067</t>
  </si>
  <si>
    <t>Princípios e fundamentos dos referenciais curriculares</t>
  </si>
  <si>
    <t>B068</t>
  </si>
  <si>
    <t>função social da escola e compromisso social do educador</t>
  </si>
  <si>
    <t>B069</t>
  </si>
  <si>
    <t>currículo e projeto político-pedagógico</t>
  </si>
  <si>
    <t>o espaço físico, a linguagem, o conhecimento e o lúdico na Pedagogia</t>
  </si>
  <si>
    <t>B070</t>
  </si>
  <si>
    <t>Planejamento e avaliação</t>
  </si>
  <si>
    <t>B071</t>
  </si>
  <si>
    <t>visão interdisciplinar e transversal do conhecimento</t>
  </si>
  <si>
    <t>B072</t>
  </si>
  <si>
    <t>Novas tecnologias da informação e comunicação e sua contribuição com a prática pedagógica</t>
  </si>
  <si>
    <t>B073</t>
  </si>
  <si>
    <t>Base curricular comum para a rede pública de ensino do estado</t>
  </si>
  <si>
    <t>B074</t>
  </si>
  <si>
    <t>ética no trabalho docente</t>
  </si>
  <si>
    <t>B075</t>
  </si>
  <si>
    <t>a Neurociência como conteúdo interdisciplinar</t>
  </si>
  <si>
    <t>Neurociência aplicada à educação: fundamentos da neurociência relacionados aos processos de aprendizagem</t>
  </si>
  <si>
    <t>B076</t>
  </si>
  <si>
    <t>funcionamento do cérebro, memória, atenção, emoções, funções executivas e plasticidade cerebral</t>
  </si>
  <si>
    <t>B077</t>
  </si>
  <si>
    <t>desenvolvimento cognitivo na infância, adolescência e vida adulta</t>
  </si>
  <si>
    <t>B078</t>
  </si>
  <si>
    <t>aprendizagem significativa</t>
  </si>
  <si>
    <t>B079</t>
  </si>
  <si>
    <t>motivação</t>
  </si>
  <si>
    <t>B080</t>
  </si>
  <si>
    <t>autorregulação da aprendizagem</t>
  </si>
  <si>
    <t>B081</t>
  </si>
  <si>
    <t>implicações da neurociência para o planejamento didático, metodologias ativas, avaliação da aprendizagem e inclusão escolar</t>
  </si>
  <si>
    <t>B082</t>
  </si>
  <si>
    <t>educação inclusiva</t>
  </si>
  <si>
    <t>educação inclusiva: princípios da educação inclusiva</t>
  </si>
  <si>
    <t>B083</t>
  </si>
  <si>
    <t>atendimento educacional especializado (aee)</t>
  </si>
  <si>
    <t>B084</t>
  </si>
  <si>
    <t>desenho Universal para aprendizagem (DUA)</t>
  </si>
  <si>
    <t>B085</t>
  </si>
  <si>
    <t>adaptações curriculares</t>
  </si>
  <si>
    <t>B086</t>
  </si>
  <si>
    <t>flexibilização curricular</t>
  </si>
  <si>
    <t>B087</t>
  </si>
  <si>
    <t>recursos de acessibilidade</t>
  </si>
  <si>
    <t>B088</t>
  </si>
  <si>
    <t>tecnologias assistivas</t>
  </si>
  <si>
    <t>B089</t>
  </si>
  <si>
    <t>estratégias pedagógicas para estudantes com deficiência, transtornos do espectro autista, transtornos funcionais específicos e altas habilidades/superdotação</t>
  </si>
  <si>
    <t>B090</t>
  </si>
  <si>
    <t>avaliação inclusiva</t>
  </si>
  <si>
    <t>B091</t>
  </si>
  <si>
    <t>legislação vigente</t>
  </si>
  <si>
    <t>B092</t>
  </si>
  <si>
    <t>avaliação da aprendizagem e desenvolvimento de competências</t>
  </si>
  <si>
    <t>avaliação da aprendizagem: avaliação diagnóstica, formativa e somativa</t>
  </si>
  <si>
    <t>B093</t>
  </si>
  <si>
    <t>elaboração de instrumentos de avaliação</t>
  </si>
  <si>
    <t>B094</t>
  </si>
  <si>
    <t>rubricas</t>
  </si>
  <si>
    <t>B095</t>
  </si>
  <si>
    <t>avaliação por competências e habilidades</t>
  </si>
  <si>
    <t>B096</t>
  </si>
  <si>
    <t>avaliação mediadora</t>
  </si>
  <si>
    <t>B097</t>
  </si>
  <si>
    <t>indicadores de aprendizagem</t>
  </si>
  <si>
    <t>B098</t>
  </si>
  <si>
    <t>monitoramento do desenvolvimento escolar</t>
  </si>
  <si>
    <t>B099</t>
  </si>
  <si>
    <t>recuperação contínua</t>
  </si>
  <si>
    <t>B100</t>
  </si>
  <si>
    <t>desenvolvimento de competências gerais e específicas previstas na BNCC</t>
  </si>
  <si>
    <t>B101</t>
  </si>
  <si>
    <t>planejamento por competências</t>
  </si>
  <si>
    <t>B102</t>
  </si>
  <si>
    <t>metodologias de ensino voltadas ao desenvolvimento integral do estudante</t>
  </si>
  <si>
    <t>SEDUC Pará 2026 — Matemática</t>
  </si>
  <si>
    <t>Conhecimentos específicos: 30 das 60 questões objetivas e conteúdo de referência para as duas situações-problema da discursiva.</t>
  </si>
  <si>
    <t>001</t>
  </si>
  <si>
    <t>aritmética e conjuntos</t>
  </si>
  <si>
    <t>os conjuntos numéricos (naturais, inteiros, racionais, irracionais e reais)</t>
  </si>
  <si>
    <t>002</t>
  </si>
  <si>
    <t>operações básicas, propriedades, divisibilidade, contagem e princípio multiplicativo</t>
  </si>
  <si>
    <t>003</t>
  </si>
  <si>
    <t>proporcionalidade</t>
  </si>
  <si>
    <t>004</t>
  </si>
  <si>
    <t>álgebra</t>
  </si>
  <si>
    <t>equações de 1º e 2º graus</t>
  </si>
  <si>
    <t>005</t>
  </si>
  <si>
    <t>funções elementares, suas representações gráficas e aplicações</t>
  </si>
  <si>
    <t>lineares, quadráticas, exponenciais, logarítmicas e trigonométricas</t>
  </si>
  <si>
    <t>006</t>
  </si>
  <si>
    <t>progressões aritméticas e geométricas</t>
  </si>
  <si>
    <t>007</t>
  </si>
  <si>
    <t>polinômios</t>
  </si>
  <si>
    <t>008</t>
  </si>
  <si>
    <t>números complexos</t>
  </si>
  <si>
    <t>009</t>
  </si>
  <si>
    <t>matrizes, sistemas lineares e aplicações na informática</t>
  </si>
  <si>
    <t>010</t>
  </si>
  <si>
    <t>fundamentos de matemática financeira</t>
  </si>
  <si>
    <t>011</t>
  </si>
  <si>
    <t>Espaço e forma</t>
  </si>
  <si>
    <t>Geometria plana, plantas e mapas</t>
  </si>
  <si>
    <t>012</t>
  </si>
  <si>
    <t>geometria espacial</t>
  </si>
  <si>
    <t>013</t>
  </si>
  <si>
    <t>geometria métrica</t>
  </si>
  <si>
    <t>014</t>
  </si>
  <si>
    <t>geometria analítica</t>
  </si>
  <si>
    <t>015</t>
  </si>
  <si>
    <t>tratamento de dados</t>
  </si>
  <si>
    <t>fundamentos de estatística, medidas de tendência central e dispersão</t>
  </si>
  <si>
    <t>016</t>
  </si>
  <si>
    <t>análise combinatória e probabilidade</t>
  </si>
  <si>
    <t>017</t>
  </si>
  <si>
    <t>Análise e interpretação de informações expressas em gráficos e tabelas</t>
  </si>
  <si>
    <t>018</t>
  </si>
  <si>
    <t>Matemática, sociedade e currículo</t>
  </si>
  <si>
    <t>currículos de Matemática e recentes movimentos de reforma</t>
  </si>
  <si>
    <t>019</t>
  </si>
  <si>
    <t>os objetivos da Matemática na educação Básica</t>
  </si>
  <si>
    <t>020</t>
  </si>
  <si>
    <t>seleção e organização dos conteúdos para os ensinos fundamental e Médio</t>
  </si>
  <si>
    <t>021</t>
  </si>
  <si>
    <t>tendências em educação Matemática (resolução de problemas, modelagem, etnomatemática, história da matemática e mídias tecnológicas)</t>
  </si>
  <si>
    <t>022</t>
  </si>
  <si>
    <t>Base Nacional comum curricular (BNcc)</t>
  </si>
  <si>
    <t>023</t>
  </si>
  <si>
    <t>aplicações da Matemática em problemas relacionados à amazônia, estatísticas socioambientais, georreferenciamento, cartografia regional, dados demográficos, econômicos e ambientais do Pará</t>
  </si>
  <si>
    <t>024</t>
  </si>
  <si>
    <t>modelagem matemática aplicada à realidade amazônica</t>
  </si>
  <si>
    <t>SEDUC Pará 2026 — Língua Portuguesa</t>
  </si>
  <si>
    <t>conhecimentos essenciais para o processo de letramento e alfabetização na língua portuguesa</t>
  </si>
  <si>
    <t>Produção de gêneros orais</t>
  </si>
  <si>
    <t>cultura escrita</t>
  </si>
  <si>
    <t>leitura</t>
  </si>
  <si>
    <t>concepção, competência leitora, estratégias e práticas</t>
  </si>
  <si>
    <t>Apropriação do sistema de escrita alfabético/ortográfico</t>
  </si>
  <si>
    <t>Produção de textos</t>
  </si>
  <si>
    <t>concepção, tipos e estratégias</t>
  </si>
  <si>
    <t>língua e linguagem</t>
  </si>
  <si>
    <t>conhecimentos pragmáticos, conhecimentos discursivos, conhecimentos textuais, conhecimentos gramaticais e conhecimentos notacionais</t>
  </si>
  <si>
    <t>ensino dos diferentes tipos de linguagem e seus códigos</t>
  </si>
  <si>
    <t>Práticas de leitura em situações concretas de interação</t>
  </si>
  <si>
    <t>seleção de textos, representando diferentes níveis de complexidade e diferentes aspectos da compreensão leitora</t>
  </si>
  <si>
    <t>a importância da devolutiva</t>
  </si>
  <si>
    <t>Correção da produção textual em sala de aula, com a finalidade de despertar a noção de autoria</t>
  </si>
  <si>
    <t>análise das relações estabelecidas pela linguagem em situações comunicativas concretas, como, por exemplo, nos diversos canais digitais</t>
  </si>
  <si>
    <t>seleção de exemplos e tarefas sobre linguagem conotativa e denotativa</t>
  </si>
  <si>
    <t>Explicação e exemplificação da noção de preconceito linguístico</t>
  </si>
  <si>
    <t>O ensino de figuras de linguagem por meio de práticas contextualizadas</t>
  </si>
  <si>
    <t>Elaboração de atividades epilinguísticas, a fim de provocar a reflexão sobre os usos da linguagem</t>
  </si>
  <si>
    <t>Seleção de atividades de produção de textos orais e escritos</t>
  </si>
  <si>
    <t>Modalidades didáticas para o ensino de produção de textos</t>
  </si>
  <si>
    <t>reconto, reescrita com escriba, produção coletiva com escriba, escrita de texto que se sabe de memória, reescrita de texto, reescrita com modificações, produção de partes dos textos</t>
  </si>
  <si>
    <t>Ensino-aprendizagem do conceito de análise linguística e seleção de atividades didáticas pertinentes ao tópico</t>
  </si>
  <si>
    <t>seleção de atividades sobre as características dos diversos tipos de textos e gêneros textuais</t>
  </si>
  <si>
    <t>coesão, coerência, segmentação, aspectos semânticos e lexicais, aspectos gráficos, variação linguística, morfologia, sintaxe, fonologia, ortografia</t>
  </si>
  <si>
    <t>O ensino de Língua Portuguesa para estudantes com deficiência</t>
  </si>
  <si>
    <t>Práticas Didático-Metodológicas do Ensino de língua Portuguesa no ensino fundamental</t>
  </si>
  <si>
    <t>seleção de atividades lúdicas de alfabetização e letramento</t>
  </si>
  <si>
    <t>Multiletramentos</t>
  </si>
  <si>
    <t>025</t>
  </si>
  <si>
    <t>variação linguística amazônica</t>
  </si>
  <si>
    <t>026</t>
  </si>
  <si>
    <t>estudos sobre oralidade regional</t>
  </si>
  <si>
    <t>027</t>
  </si>
  <si>
    <t>gêneros textuais produzidos na amazônia</t>
  </si>
  <si>
    <t>028</t>
  </si>
  <si>
    <t>literatura paraense e amazônica</t>
  </si>
  <si>
    <t>029</t>
  </si>
  <si>
    <t>educação linguística intercultural</t>
  </si>
  <si>
    <t>SEDUC Pará 2026 — Educação Especial - Libras</t>
  </si>
  <si>
    <t>os aspectos históricos da educação de surdos e da Língua de Sinais</t>
  </si>
  <si>
    <t>Legislação e filosofias da Educação de Surdos</t>
  </si>
  <si>
    <t>Os sujeitos surdos e as comunidades surdas</t>
  </si>
  <si>
    <t>introdução a gramática e os estudos linguísticos da libras</t>
  </si>
  <si>
    <t>léxicos primários e secundários da libras (parâmetros da língua de sinais), os pares mínimos, iconicidades e arbitrariedades, variação linguística da libras</t>
  </si>
  <si>
    <t>Prática de diálogos simples em libras, com foco na interação comunicativa no cotidiano</t>
  </si>
  <si>
    <t>2) Metodologias de ensino de literatura para surdos</t>
  </si>
  <si>
    <t>as produções literárias surdas no ensino de libras como l1 e l2. as produções literárias adaptadas para a escrita de sinais, a literatura surda como forma de valorização da identidade e da cultura surda</t>
  </si>
  <si>
    <t>os parâmetros e os respectivos subitens em meio a Morfossintaxe da libras</t>
  </si>
  <si>
    <t>formação dos sinais da libras</t>
  </si>
  <si>
    <t>sinais compostos, não manuais, simples e termos complexos – Utc</t>
  </si>
  <si>
    <t>a Morfologia e a sintaxe espacial</t>
  </si>
  <si>
    <t>elementos de sintagma verbal e nominal e a ordem das frases: diferença da libras para a língua Portuguesa</t>
  </si>
  <si>
    <t>a semântica e a Pragmática em meio a Morfossintaxe da libras e língua Portuguesa</t>
  </si>
  <si>
    <t>aspectos morfossintáticos da Libras</t>
  </si>
  <si>
    <t>gênero, número, quantificação, grau, pessoa, tempo e classes de palavras em libras</t>
  </si>
  <si>
    <t>classes gramaticais (variáveis e invariáveis) na libras e na língua portuguesa</t>
  </si>
  <si>
    <t>os verbos na libras e o uso de vocativos na Libras</t>
  </si>
  <si>
    <t>Morfemas em Libras</t>
  </si>
  <si>
    <t>Classificadores na Língua de Sinais</t>
  </si>
  <si>
    <t>Educação bilíngue e os estudos surdos segundo os principais filósofos</t>
  </si>
  <si>
    <t>As dicotomias de Platão, saussure, chomsky, Bakhtin e volóshinov</t>
  </si>
  <si>
    <t>conceito de gramáticas</t>
  </si>
  <si>
    <t>tradicional, Histórica-comparativa, estrutural, gerativa e cognitivo-funcional</t>
  </si>
  <si>
    <t>diferença da gramática da libras e da língua Portuguesa</t>
  </si>
  <si>
    <t>conceitos e ramos da fonética e fonologia</t>
  </si>
  <si>
    <t>a produção dos sons da fala</t>
  </si>
  <si>
    <t>O fonema e suas características universais</t>
  </si>
  <si>
    <t>Alomorfias/Alofonias</t>
  </si>
  <si>
    <t>fonema e letras</t>
  </si>
  <si>
    <t>análise fonológica</t>
  </si>
  <si>
    <t>análise segmental dos sinais</t>
  </si>
  <si>
    <t>Parâmetros da Língua de Sinais</t>
  </si>
  <si>
    <t>Descrição de configurações de mão, do movimento, das locações, da orientação da mão e da expressão facial</t>
  </si>
  <si>
    <t>os aspectos dos morfemas da língua portuguesa e os quiremas em língua de sinais, visética e visiologia da libras</t>
  </si>
  <si>
    <t>030</t>
  </si>
  <si>
    <t>Breve contexto da escrita de sinais por meio do sistema singWriting e suas relações com a fonética e fonologia</t>
  </si>
  <si>
    <t>031</t>
  </si>
  <si>
    <t>contextos da sociolinguística da língua Portuguesa e da libras</t>
  </si>
  <si>
    <t>diferença na comunicação na língua Portuguesa e em libras</t>
  </si>
  <si>
    <t>032</t>
  </si>
  <si>
    <t>Modalidade de ensino para surdo</t>
  </si>
  <si>
    <t>comunicação oral, comunicação total e bilinguismo</t>
  </si>
  <si>
    <t>033</t>
  </si>
  <si>
    <t>as mudanças linguísticas e seus caminhos</t>
  </si>
  <si>
    <t>034</t>
  </si>
  <si>
    <t>língua e sociedade</t>
  </si>
  <si>
    <t>035</t>
  </si>
  <si>
    <t>variação linguística da língua Portuguesa e da libras</t>
  </si>
  <si>
    <t>036</t>
  </si>
  <si>
    <t>variação linguística da língua de sinais e seus aspectos cultural e social</t>
  </si>
  <si>
    <t>037</t>
  </si>
  <si>
    <t>Preconceito linguístico das línguas</t>
  </si>
  <si>
    <t>038</t>
  </si>
  <si>
    <t>o uso do espaço</t>
  </si>
  <si>
    <t>039</t>
  </si>
  <si>
    <t>os tipos de classes gramaticais da libras</t>
  </si>
  <si>
    <t>040</t>
  </si>
  <si>
    <t>gramática da libras</t>
  </si>
  <si>
    <t>Uso de Marcações Não Manuais (MNM) e seus papeis dentro da aprendizagem linguística da libras</t>
  </si>
  <si>
    <t>041</t>
  </si>
  <si>
    <t>a relação entre gêneros masculinos e femininos na libras</t>
  </si>
  <si>
    <t>042</t>
  </si>
  <si>
    <t>tópicos de linguística aplicados à língua de sinais</t>
  </si>
  <si>
    <t>semântica e pragmática</t>
  </si>
  <si>
    <t>043</t>
  </si>
  <si>
    <t>Análise reflexiva dos aspectos semânticos e pragmáticos da Libras</t>
  </si>
  <si>
    <t>044</t>
  </si>
  <si>
    <t>Classificadores</t>
  </si>
  <si>
    <t>Tipos de classificadores e suas funções</t>
  </si>
  <si>
    <t>045</t>
  </si>
  <si>
    <t>e Tipos de gêneros textuais em libras</t>
  </si>
  <si>
    <t>046</t>
  </si>
  <si>
    <t>Metodologias o ensino de portuguesa como l2</t>
  </si>
  <si>
    <t>047</t>
  </si>
  <si>
    <t>leitura e produção de textos</t>
  </si>
  <si>
    <t>perspectiva no ensino de português como segunda língua para surdos</t>
  </si>
  <si>
    <t>048</t>
  </si>
  <si>
    <t>a prática do ensino de leitura no ensino fundamental e médio</t>
  </si>
  <si>
    <t>049</t>
  </si>
  <si>
    <t>relação entre leitura em português l2 e libras</t>
  </si>
  <si>
    <t>050</t>
  </si>
  <si>
    <t>a prática do ensino de produção textual</t>
  </si>
  <si>
    <t>051</t>
  </si>
  <si>
    <t>atividades didáticas para ensino de l2</t>
  </si>
  <si>
    <t>052</t>
  </si>
  <si>
    <t>os gêneros discursivos no ensino do português</t>
  </si>
  <si>
    <t>053</t>
  </si>
  <si>
    <t>a prática no processo de avaliação</t>
  </si>
  <si>
    <t>054</t>
  </si>
  <si>
    <t>Materiais adaptados e uso de recursos visuais</t>
  </si>
  <si>
    <t>055</t>
  </si>
  <si>
    <t>tecnologias assistivas e ferramentas digitais</t>
  </si>
  <si>
    <t>SEDUC Pará 2026 — História</t>
  </si>
  <si>
    <t>fundamentos da História</t>
  </si>
  <si>
    <t>História como campo do conhecimento</t>
  </si>
  <si>
    <t>historiografia</t>
  </si>
  <si>
    <t>ciências auxiliares da História</t>
  </si>
  <si>
    <t>tempo histórico</t>
  </si>
  <si>
    <t>cronologia e periodização</t>
  </si>
  <si>
    <t>fontes históricas</t>
  </si>
  <si>
    <t>memória</t>
  </si>
  <si>
    <t>patrimônio</t>
  </si>
  <si>
    <t>cultura</t>
  </si>
  <si>
    <t>identidade</t>
  </si>
  <si>
    <t>educação patrimonial</t>
  </si>
  <si>
    <t>perspectivas historiográficas contemporâneas</t>
  </si>
  <si>
    <t>Pré-História</t>
  </si>
  <si>
    <t>Paleolítico, Neolítico, idade dos Metais e os processos de ocupação humana</t>
  </si>
  <si>
    <t>as primeiras sociedades e civilizações</t>
  </si>
  <si>
    <t>formação das primeiras sociedades humanas</t>
  </si>
  <si>
    <t>civilizações do oriente Próximo e da áfrica</t>
  </si>
  <si>
    <t>egito antigo e Núbia</t>
  </si>
  <si>
    <t>Mesopotâmia</t>
  </si>
  <si>
    <t>Hebreus, fenícios e Persas</t>
  </si>
  <si>
    <t>grécia antiga</t>
  </si>
  <si>
    <t>formação da pólis, atenas, esparta e civilização helenística</t>
  </si>
  <si>
    <t>roma</t>
  </si>
  <si>
    <t>Monarquia, república e império</t>
  </si>
  <si>
    <t>organização política, econômica, social, cultural e seus legados para o mundo contemporâneo</t>
  </si>
  <si>
    <t>áfrica, Povos originários e a formação do mundo atlântico</t>
  </si>
  <si>
    <t>sociedades africanas antes da expansão europeia</t>
  </si>
  <si>
    <t>reinos e impérios africanos</t>
  </si>
  <si>
    <t>organização política, econômica, social, cultural e religiosa das sociedades africanas</t>
  </si>
  <si>
    <t>comércio africano</t>
  </si>
  <si>
    <t>expansão islâmica</t>
  </si>
  <si>
    <t>colonialismo e resistências</t>
  </si>
  <si>
    <t>tráfico atlântico de africanos escravizados</t>
  </si>
  <si>
    <t>diásporas africanas</t>
  </si>
  <si>
    <t>independências africanas</t>
  </si>
  <si>
    <t>áfrica contemporânea</t>
  </si>
  <si>
    <t>ocupação do continente americano</t>
  </si>
  <si>
    <t>diversidade sociocultural dos povos originários</t>
  </si>
  <si>
    <t>civilizações andinas, mesoamericanas e amazônicas</t>
  </si>
  <si>
    <t>povos indígenas da amazônia</t>
  </si>
  <si>
    <t>cosmologias</t>
  </si>
  <si>
    <t>territorialidades</t>
  </si>
  <si>
    <t>conhecimentos tradicionais</t>
  </si>
  <si>
    <t>arqueologia amazônica</t>
  </si>
  <si>
    <t>geoglifos</t>
  </si>
  <si>
    <t>terra Preta de Índio</t>
  </si>
  <si>
    <t>resistências e protagonismo dos povos indígenas na formação histórica da américa e do Brasil</t>
  </si>
  <si>
    <t>Mundo Medieval</t>
  </si>
  <si>
    <t>formação dos reinos bárbaros</t>
  </si>
  <si>
    <t>império carolíngio</t>
  </si>
  <si>
    <t>império Bizantino</t>
  </si>
  <si>
    <t>civilização árabe e expansão islâmica</t>
  </si>
  <si>
    <t>feudalismo</t>
  </si>
  <si>
    <t>igreja Medieval</t>
  </si>
  <si>
    <t>cruzadas</t>
  </si>
  <si>
    <t>heresias</t>
  </si>
  <si>
    <t>cultura medieval</t>
  </si>
  <si>
    <t>transformações econômicas, políticas e culturais da Baixa idade Média</t>
  </si>
  <si>
    <t>Mundo Moderno e formação da sociedade colonial</t>
  </si>
  <si>
    <t>expansão marítima e comercial</t>
  </si>
  <si>
    <t>mercantilismo</t>
  </si>
  <si>
    <t>impérios coloniais</t>
  </si>
  <si>
    <t>056</t>
  </si>
  <si>
    <t>companhias de comércio</t>
  </si>
  <si>
    <t>057</t>
  </si>
  <si>
    <t>Renascimento</t>
  </si>
  <si>
    <t>058</t>
  </si>
  <si>
    <t>Reforma Protestante e Contrarreforma</t>
  </si>
  <si>
    <t>059</t>
  </si>
  <si>
    <t>Revolução Científica</t>
  </si>
  <si>
    <t>060</t>
  </si>
  <si>
    <t>absolutismo</t>
  </si>
  <si>
    <t>061</t>
  </si>
  <si>
    <t>iluminismo</t>
  </si>
  <si>
    <t>062</t>
  </si>
  <si>
    <t>despotismo esclarecido</t>
  </si>
  <si>
    <t>063</t>
  </si>
  <si>
    <t>independência das treze colônias</t>
  </si>
  <si>
    <t>064</t>
  </si>
  <si>
    <t>revolução francesa</t>
  </si>
  <si>
    <t>065</t>
  </si>
  <si>
    <t>revolução industrial</t>
  </si>
  <si>
    <t>066</t>
  </si>
  <si>
    <t>imperialismo</t>
  </si>
  <si>
    <t>067</t>
  </si>
  <si>
    <t>nacionalismos</t>
  </si>
  <si>
    <t>068</t>
  </si>
  <si>
    <t>liberalismo, socialismo e anarquismo</t>
  </si>
  <si>
    <t>069</t>
  </si>
  <si>
    <t>transformações políticas, econômicas e sociais da modernidade</t>
  </si>
  <si>
    <t>070</t>
  </si>
  <si>
    <t>Mundo contemporâneo</t>
  </si>
  <si>
    <t>Primeira guerra Mundial</t>
  </si>
  <si>
    <t>071</t>
  </si>
  <si>
    <t>revolução russa</t>
  </si>
  <si>
    <t>072</t>
  </si>
  <si>
    <t>formação da Urss</t>
  </si>
  <si>
    <t>073</t>
  </si>
  <si>
    <t>período entre guerras</t>
  </si>
  <si>
    <t>074</t>
  </si>
  <si>
    <t>fascismo, nazismo, franquismo e outros regimes autoritários</t>
  </si>
  <si>
    <t>075</t>
  </si>
  <si>
    <t>grande depressão</t>
  </si>
  <si>
    <t>076</t>
  </si>
  <si>
    <t>segunda guerra Mundial</t>
  </si>
  <si>
    <t>077</t>
  </si>
  <si>
    <t>guerra fria</t>
  </si>
  <si>
    <t>078</t>
  </si>
  <si>
    <t>descolonização da África e da Ásia; ONU</t>
  </si>
  <si>
    <t>079</t>
  </si>
  <si>
    <t>queda do Muro de Berlim</t>
  </si>
  <si>
    <t>080</t>
  </si>
  <si>
    <t>fim da União Soviética</t>
  </si>
  <si>
    <t>081</t>
  </si>
  <si>
    <t>União europeia</t>
  </si>
  <si>
    <t>082</t>
  </si>
  <si>
    <t>globalização</t>
  </si>
  <si>
    <t>083</t>
  </si>
  <si>
    <t>estado de Bem-estar social</t>
  </si>
  <si>
    <t>084</t>
  </si>
  <si>
    <t>crises econômicas</t>
  </si>
  <si>
    <t>085</t>
  </si>
  <si>
    <t>migrações</t>
  </si>
  <si>
    <t>086</t>
  </si>
  <si>
    <t>terrorismo</t>
  </si>
  <si>
    <t>087</t>
  </si>
  <si>
    <t>conflitos no Oriente Médio</t>
  </si>
  <si>
    <t>088</t>
  </si>
  <si>
    <t>Primavera Árabe; BRICS</t>
  </si>
  <si>
    <t>089</t>
  </si>
  <si>
    <t>crescimento da China</t>
  </si>
  <si>
    <t>090</t>
  </si>
  <si>
    <t>blocos econômicos</t>
  </si>
  <si>
    <t>091</t>
  </si>
  <si>
    <t>desafios geopolíticos, ambientais e tecnológicos do século xxi</t>
  </si>
  <si>
    <t>092</t>
  </si>
  <si>
    <t>História do Brasil</t>
  </si>
  <si>
    <t>povos indígenas no território brasileiro</t>
  </si>
  <si>
    <t>093</t>
  </si>
  <si>
    <t>conquista e colonização portuguesa</t>
  </si>
  <si>
    <t>094</t>
  </si>
  <si>
    <t>administração colonial</t>
  </si>
  <si>
    <t>095</t>
  </si>
  <si>
    <t>capitanias hereditárias</t>
  </si>
  <si>
    <t>096</t>
  </si>
  <si>
    <t>governo-geral</t>
  </si>
  <si>
    <t>097</t>
  </si>
  <si>
    <t>economia colonial</t>
  </si>
  <si>
    <t>098</t>
  </si>
  <si>
    <t>escravização indígena e africana</t>
  </si>
  <si>
    <t>099</t>
  </si>
  <si>
    <t>missões religiosas</t>
  </si>
  <si>
    <t>100</t>
  </si>
  <si>
    <t>tratados de limites</t>
  </si>
  <si>
    <t>101</t>
  </si>
  <si>
    <t>mineração</t>
  </si>
  <si>
    <t>102</t>
  </si>
  <si>
    <t>movimentos emancipacionistas</t>
  </si>
  <si>
    <t>103</t>
  </si>
  <si>
    <t>Inconfidência Mineira</t>
  </si>
  <si>
    <t>104</t>
  </si>
  <si>
    <t>Período joanino</t>
  </si>
  <si>
    <t>105</t>
  </si>
  <si>
    <t>independência</t>
  </si>
  <si>
    <t>106</t>
  </si>
  <si>
    <t>Primeiro reinado</t>
  </si>
  <si>
    <t>107</t>
  </si>
  <si>
    <t>regências</t>
  </si>
  <si>
    <t>108</t>
  </si>
  <si>
    <t>cabanagem e demais revoltas regenciais</t>
  </si>
  <si>
    <t>109</t>
  </si>
  <si>
    <t>segundo reinado</t>
  </si>
  <si>
    <t>110</t>
  </si>
  <si>
    <t>economia cafeeira</t>
  </si>
  <si>
    <t>111</t>
  </si>
  <si>
    <t>imigração</t>
  </si>
  <si>
    <t>112</t>
  </si>
  <si>
    <t>abolição da escravidão</t>
  </si>
  <si>
    <t>113</t>
  </si>
  <si>
    <t>Proclamação da república</t>
  </si>
  <si>
    <t>114</t>
  </si>
  <si>
    <t>república oligárquica</t>
  </si>
  <si>
    <t>115</t>
  </si>
  <si>
    <t>guerra de canudos</t>
  </si>
  <si>
    <t>116</t>
  </si>
  <si>
    <t>questão acreana</t>
  </si>
  <si>
    <t>117</t>
  </si>
  <si>
    <t>industrialização</t>
  </si>
  <si>
    <t>118</t>
  </si>
  <si>
    <t>movimento operário</t>
  </si>
  <si>
    <t>119</t>
  </si>
  <si>
    <t>tenentismo</t>
  </si>
  <si>
    <t>120</t>
  </si>
  <si>
    <t>revolução de 1930</t>
  </si>
  <si>
    <t>121</t>
  </si>
  <si>
    <t>era vargas</t>
  </si>
  <si>
    <t>122</t>
  </si>
  <si>
    <t>estado Novo</t>
  </si>
  <si>
    <t>123</t>
  </si>
  <si>
    <t>república democrática</t>
  </si>
  <si>
    <t>124</t>
  </si>
  <si>
    <t>regime Militar</t>
  </si>
  <si>
    <t>125</t>
  </si>
  <si>
    <t>redemocratização</t>
  </si>
  <si>
    <t>126</t>
  </si>
  <si>
    <t>constituição federal de 1988</t>
  </si>
  <si>
    <t>127</t>
  </si>
  <si>
    <t>transformações políticas, econômicas, sociais e culturais do Brasil contemporâneo</t>
  </si>
  <si>
    <t>128</t>
  </si>
  <si>
    <t>História da amazônia e do Pará</t>
  </si>
  <si>
    <t>ocupação humana da amazônia</t>
  </si>
  <si>
    <t>129</t>
  </si>
  <si>
    <t>povos indígenas amazônicos</t>
  </si>
  <si>
    <t>130</t>
  </si>
  <si>
    <t>formação territorial</t>
  </si>
  <si>
    <t>131</t>
  </si>
  <si>
    <t>colonização da amazônia</t>
  </si>
  <si>
    <t>132</t>
  </si>
  <si>
    <t>drogas do sertão</t>
  </si>
  <si>
    <t>133</t>
  </si>
  <si>
    <t>134</t>
  </si>
  <si>
    <t>135</t>
  </si>
  <si>
    <t>cabanagem</t>
  </si>
  <si>
    <t>136</t>
  </si>
  <si>
    <t>ciclo da borracha</t>
  </si>
  <si>
    <t>137</t>
  </si>
  <si>
    <t>138</t>
  </si>
  <si>
    <t>urbanização</t>
  </si>
  <si>
    <t>139</t>
  </si>
  <si>
    <t>140</t>
  </si>
  <si>
    <t>integração da amazônia ao território nacional</t>
  </si>
  <si>
    <t>141</t>
  </si>
  <si>
    <t>políticas de ocupação e desenvolvimento regional</t>
  </si>
  <si>
    <t>142</t>
  </si>
  <si>
    <t>grandes projetos</t>
  </si>
  <si>
    <t>143</t>
  </si>
  <si>
    <t>144</t>
  </si>
  <si>
    <t>hidrelétricas</t>
  </si>
  <si>
    <t>145</t>
  </si>
  <si>
    <t>conflitos fundiários e socioambientais</t>
  </si>
  <si>
    <t>146</t>
  </si>
  <si>
    <t>comunidades quilombolas</t>
  </si>
  <si>
    <t>147</t>
  </si>
  <si>
    <t>povos e comunidades tradicionais</t>
  </si>
  <si>
    <t>148</t>
  </si>
  <si>
    <t>patrimônio histórico, artístico e cultural do Pará</t>
  </si>
  <si>
    <t>149</t>
  </si>
  <si>
    <t>identidade amazônica</t>
  </si>
  <si>
    <t>150</t>
  </si>
  <si>
    <t>SEDUC Pará 2026 — Geografia</t>
  </si>
  <si>
    <t>Fundamentos da Ciência Geográfica</t>
  </si>
  <si>
    <t>Geografia como campo do conhecimento</t>
  </si>
  <si>
    <t>categorias geográficas (espaço, território, paisagem, lugar, região e redes)</t>
  </si>
  <si>
    <t>pensamento geográfico clássico e contemporâneo</t>
  </si>
  <si>
    <t>produção do espaço geográfico</t>
  </si>
  <si>
    <t>natureza e sociedade</t>
  </si>
  <si>
    <t>escalas geográficas</t>
  </si>
  <si>
    <t>perspectivas críticas, decoloniais e interculturais da Geografia</t>
  </si>
  <si>
    <t>leitura e interpretação da realidade socioespacial</t>
  </si>
  <si>
    <t>dinâmica da Natureza e sistemas ambientais</t>
  </si>
  <si>
    <t>estrutura interna da terra</t>
  </si>
  <si>
    <t>tempo geológico</t>
  </si>
  <si>
    <t>tectônica de placas</t>
  </si>
  <si>
    <t>vulcanismo; sismos</t>
  </si>
  <si>
    <t>minerais e rochas</t>
  </si>
  <si>
    <t>geomorfologia</t>
  </si>
  <si>
    <t>relevo brasileiro e mundial</t>
  </si>
  <si>
    <t>processos erosivos; solos</t>
  </si>
  <si>
    <t>atmosfera</t>
  </si>
  <si>
    <t>climatologia</t>
  </si>
  <si>
    <t>elementos e fatores climáticos</t>
  </si>
  <si>
    <t>circulação atmosférica</t>
  </si>
  <si>
    <t>mudanças climáticas</t>
  </si>
  <si>
    <t>hidrologia</t>
  </si>
  <si>
    <t>ciclo da água</t>
  </si>
  <si>
    <t>bacias hidrográficas</t>
  </si>
  <si>
    <t>oceanos</t>
  </si>
  <si>
    <t>biomas mundiais e brasileiros</t>
  </si>
  <si>
    <t>biodiversidade</t>
  </si>
  <si>
    <t>serviços ecossistêmicos</t>
  </si>
  <si>
    <t>riscos e desastres naturais</t>
  </si>
  <si>
    <t>vulnerabilidade socioambiental</t>
  </si>
  <si>
    <t>sociedade, População e Diversidade Territorial</t>
  </si>
  <si>
    <t>dinâmica demográfica</t>
  </si>
  <si>
    <t>teorias demográficas</t>
  </si>
  <si>
    <t>transição demográfica</t>
  </si>
  <si>
    <t>estrutura da população</t>
  </si>
  <si>
    <t>mobilidade espacial</t>
  </si>
  <si>
    <t>multiculturalismo</t>
  </si>
  <si>
    <t>diversidade étnico-racial</t>
  </si>
  <si>
    <t>povos indígenas</t>
  </si>
  <si>
    <t>gênero, trabalho e desigualdades socioespaciais</t>
  </si>
  <si>
    <t>justiça espacial e direito à cidade</t>
  </si>
  <si>
    <t>geopolítica, globalização e organização do espaço Mundial</t>
  </si>
  <si>
    <t>estado, território e fronteiras</t>
  </si>
  <si>
    <t>geopolítica clássica e contemporânea</t>
  </si>
  <si>
    <t>nova ordem mundial</t>
  </si>
  <si>
    <t>organismos multilaterais</t>
  </si>
  <si>
    <t>regionalização do espaço mundial</t>
  </si>
  <si>
    <t>divisão internacional do trabalho</t>
  </si>
  <si>
    <t>redes globais</t>
  </si>
  <si>
    <t>globalização; Brics</t>
  </si>
  <si>
    <t>integração regional</t>
  </si>
  <si>
    <t>conflitos territoriais</t>
  </si>
  <si>
    <t>geopolítica da energia, da água, dos alimentos e dos minerais estratégicos</t>
  </si>
  <si>
    <t>mudanças climáticas e geopolítica ambiental</t>
  </si>
  <si>
    <t>espaço agrário, Urbano e Produção do espaço</t>
  </si>
  <si>
    <t>organização da produção agropecuária</t>
  </si>
  <si>
    <t>agronegócio</t>
  </si>
  <si>
    <t>agricultura familiar</t>
  </si>
  <si>
    <t>reforma agrária</t>
  </si>
  <si>
    <t>questão fundiária</t>
  </si>
  <si>
    <t>conflitos no campo</t>
  </si>
  <si>
    <t>segurança e soberania alimentar</t>
  </si>
  <si>
    <t>reestruturação produtiva</t>
  </si>
  <si>
    <t>economia digital</t>
  </si>
  <si>
    <t>inovação tecnológica</t>
  </si>
  <si>
    <t>logística</t>
  </si>
  <si>
    <t>transportes</t>
  </si>
  <si>
    <t>comércio</t>
  </si>
  <si>
    <t>rede urbana</t>
  </si>
  <si>
    <t>metropolização</t>
  </si>
  <si>
    <t>planejamento urbano</t>
  </si>
  <si>
    <t>mobilidade</t>
  </si>
  <si>
    <t>segregação socioespacial</t>
  </si>
  <si>
    <t>cidades inteligentes</t>
  </si>
  <si>
    <t>sustentabilidade urbana</t>
  </si>
  <si>
    <t>recursos Naturais, Meio ambiente e sustentabilidade</t>
  </si>
  <si>
    <t>recursos minerais</t>
  </si>
  <si>
    <t>recursos energéticos</t>
  </si>
  <si>
    <t>recursos hídricos</t>
  </si>
  <si>
    <t>uso e conservação dos solos</t>
  </si>
  <si>
    <t>cobertura vegetal</t>
  </si>
  <si>
    <t>desmatamento</t>
  </si>
  <si>
    <t>queimadas</t>
  </si>
  <si>
    <t>desertificação</t>
  </si>
  <si>
    <t>economia verde</t>
  </si>
  <si>
    <t>bioeconomia</t>
  </si>
  <si>
    <t>economia circular</t>
  </si>
  <si>
    <t>transição energética</t>
  </si>
  <si>
    <t>políticas ambientais</t>
  </si>
  <si>
    <t>gestão territorial</t>
  </si>
  <si>
    <t>licenciamento ambiental</t>
  </si>
  <si>
    <t>legislação ambiental brasileira</t>
  </si>
  <si>
    <t>sistema Nacional de Unidades de conservação</t>
  </si>
  <si>
    <t>agenda 2030</t>
  </si>
  <si>
    <t>objetivos de desenvolvimento sustentável (ods)</t>
  </si>
  <si>
    <t>justiça climática</t>
  </si>
  <si>
    <t>amazônia</t>
  </si>
  <si>
    <t>Natureza, território e desenvolvimento: geografia física da Amazônia</t>
  </si>
  <si>
    <t>climatologia amazônica</t>
  </si>
  <si>
    <t>hidrografia</t>
  </si>
  <si>
    <t>biomas amazônicos</t>
  </si>
  <si>
    <t>geodiversidade</t>
  </si>
  <si>
    <t>formação territorial da amazônia</t>
  </si>
  <si>
    <t>ocupação e integração territorial</t>
  </si>
  <si>
    <t>urbanização amazônica</t>
  </si>
  <si>
    <t>rede urbana amazônica</t>
  </si>
  <si>
    <t>logística e infraestrutura</t>
  </si>
  <si>
    <t>garimpo</t>
  </si>
  <si>
    <t>fronteira agrícola</t>
  </si>
  <si>
    <t>ribeirinhos</t>
  </si>
  <si>
    <t>extrativistas e demais povos e comunidades tradicionais</t>
  </si>
  <si>
    <t>conflitos socioambientais</t>
  </si>
  <si>
    <t>conservação ambiental</t>
  </si>
  <si>
    <t>desenvolvimento sustentável</t>
  </si>
  <si>
    <t>COP30 e os desafios contemporâneos da Amazônia</t>
  </si>
  <si>
    <t>Geografia do Brasil e do estado do Pará</t>
  </si>
  <si>
    <t>regionalização do território brasileiro</t>
  </si>
  <si>
    <t>população</t>
  </si>
  <si>
    <t>economia</t>
  </si>
  <si>
    <t>agropecuária</t>
  </si>
  <si>
    <t>infraestrutura</t>
  </si>
  <si>
    <t>energia</t>
  </si>
  <si>
    <t>recursos naturais</t>
  </si>
  <si>
    <t>desigualdades regionais</t>
  </si>
  <si>
    <t>organização político-administrativa</t>
  </si>
  <si>
    <t>geografia econômica e socioambiental do Pará</t>
  </si>
  <si>
    <t>regionalização estadual</t>
  </si>
  <si>
    <t>atividades produtivas</t>
  </si>
  <si>
    <t>dinâmica populacional</t>
  </si>
  <si>
    <t>patrimônio natural e cultural</t>
  </si>
  <si>
    <t>planejamento territorial e desenvolvimento regional</t>
  </si>
  <si>
    <t>Cartografia, Geotecnologias e Representação do Espaço</t>
  </si>
  <si>
    <t>representações cartográficas</t>
  </si>
  <si>
    <t>linguagem cartográfica</t>
  </si>
  <si>
    <t>leitura e interpretação de mapas, cartas, plantas, tabelas, gráficos e perfis</t>
  </si>
  <si>
    <t>coordenadas geográficas</t>
  </si>
  <si>
    <t>151</t>
  </si>
  <si>
    <t>fusos horários</t>
  </si>
  <si>
    <t>152</t>
  </si>
  <si>
    <t>projeções cartográficas</t>
  </si>
  <si>
    <t>153</t>
  </si>
  <si>
    <t>escalas</t>
  </si>
  <si>
    <t>154</t>
  </si>
  <si>
    <t>sensoriamento remoto</t>
  </si>
  <si>
    <t>155</t>
  </si>
  <si>
    <t>Sistemas de Informação Geográfica (SIG)</t>
  </si>
  <si>
    <t>156</t>
  </si>
  <si>
    <t>geoprocessamento</t>
  </si>
  <si>
    <t>157</t>
  </si>
  <si>
    <t>cartografia digital</t>
  </si>
  <si>
    <t>158</t>
  </si>
  <si>
    <t>imagens de satélite</t>
  </si>
  <si>
    <t>159</t>
  </si>
  <si>
    <t>tecnologias geoespaciais aplicadas à análise do território</t>
  </si>
  <si>
    <t>160</t>
  </si>
  <si>
    <t>Base Nacional comum curricular (BNCC)</t>
  </si>
  <si>
    <t>SEDUC Pará 2026 — Filosofia</t>
  </si>
  <si>
    <t>A Filosofia e suas origens na Grécia Antiga</t>
  </si>
  <si>
    <t>o surgimento do pensamento filosófico, mito e logos</t>
  </si>
  <si>
    <t>Filosofia e a polis</t>
  </si>
  <si>
    <t>as condições históricas e as relações com a filosofia nascente</t>
  </si>
  <si>
    <t>Temas e áreas da Filosofia</t>
  </si>
  <si>
    <t>Metafísica, ética, Política, epistemologia, teoria do conhecimento, lógica e Estética - os conceitos e delimitações das respectivas áreas</t>
  </si>
  <si>
    <t>Filosofia e cultura</t>
  </si>
  <si>
    <t>a estrutura da ética - virtude e felicidade na antiguidade clássica, contextualismo e Universalismo, escravidão e democracia</t>
  </si>
  <si>
    <t>teologia - fé e Razão, As provas da existência de Deus, Filosofia Muçulmana e Cristã</t>
  </si>
  <si>
    <t>Política</t>
  </si>
  <si>
    <t>a fundação do estado de direito</t>
  </si>
  <si>
    <t>socialismo e liberalismo, Pluralismo e totalitarismo</t>
  </si>
  <si>
    <t>Modernidade e secularização</t>
  </si>
  <si>
    <t>esfera pública e esfera privada, iluminismo, individualismo e cidadania</t>
  </si>
  <si>
    <t>estética</t>
  </si>
  <si>
    <t>o Belo e a obra de arte</t>
  </si>
  <si>
    <t>apolíneo e dionisíaco</t>
  </si>
  <si>
    <t>indústria cultural</t>
  </si>
  <si>
    <t>características do pensamento filosófico e sua relação com as ciências</t>
  </si>
  <si>
    <t>A temática da razão</t>
  </si>
  <si>
    <t>semelhanças e diferenças entre Filosofia e Ciência</t>
  </si>
  <si>
    <t>A sistematização do conhecimento filosófico</t>
  </si>
  <si>
    <t>A especificidade da reflexão filosófica</t>
  </si>
  <si>
    <t>Filosofia na antiguidade clássica</t>
  </si>
  <si>
    <t>as indagações dos pré-socráticos: o princípio da natureza e da origem</t>
  </si>
  <si>
    <t>as ideias de sócrates, Platão e aristóteles</t>
  </si>
  <si>
    <t>a maiêutica socrática</t>
  </si>
  <si>
    <t>o conhecimento e a indagação socrática</t>
  </si>
  <si>
    <t>Platão</t>
  </si>
  <si>
    <t>a teoria das ideias</t>
  </si>
  <si>
    <t>a construção da cidade justa na “república”</t>
  </si>
  <si>
    <t>aristóteles</t>
  </si>
  <si>
    <t>os princípios da metafísica, da ética e da política</t>
  </si>
  <si>
    <t>Filosofias do período helenista</t>
  </si>
  <si>
    <t>estoicismo e epicurismo - as éticas helênicas e os modelos da vida feliz</t>
  </si>
  <si>
    <t>a Patrística e a Escolástica</t>
  </si>
  <si>
    <t>a filosofia do período cristão desde a Antiguidade tardia à idade Média</t>
  </si>
  <si>
    <t>as releituras de Platão e de aristóteles, as relações entre fé e razão, a questão do livre arbítrio</t>
  </si>
  <si>
    <t>as sistematizações e especificidades da Patrística e da Escolástica</t>
  </si>
  <si>
    <t>Pensadores do período moderno (séculos xv a xviii) e seus temas</t>
  </si>
  <si>
    <t>o antropocentrismo, o humanismo, as revoluções científicas, a emergência do indivíduo e do sujeito do conhecimento</t>
  </si>
  <si>
    <t>os procedimentos da razão</t>
  </si>
  <si>
    <t>as teorias políticas do período</t>
  </si>
  <si>
    <t>Pensadores do período contemporâneo (séculos xix e xx) e seus temas</t>
  </si>
  <si>
    <t>a temática da razão</t>
  </si>
  <si>
    <t>relação entre a razão e a Natureza, entre a razão e a Moral</t>
  </si>
  <si>
    <t>as críticas à moral racionalista</t>
  </si>
  <si>
    <t>a indagação sobre as técnicas</t>
  </si>
  <si>
    <t>a noção de ideologia</t>
  </si>
  <si>
    <t>a inserção das questões econômicas e sociais</t>
  </si>
  <si>
    <t>os questionamentos da filosofia da existência</t>
  </si>
  <si>
    <t>A linguagem e a comunicação</t>
  </si>
  <si>
    <t>O ensino de Filosofia e suas indagações na atualidade</t>
  </si>
  <si>
    <t>a tradução do saber filosófico para o aluno</t>
  </si>
  <si>
    <t>as estratégias didáticas</t>
  </si>
  <si>
    <t>a seleção de conteúdo</t>
  </si>
  <si>
    <t>os objetivos da Filosofia no Ensino Médio</t>
  </si>
  <si>
    <t>a contribuição das aulas de Filosofia para o desenvolvimento do senso crítico</t>
  </si>
  <si>
    <t>A Filosofia como componente da área de Ciências Humanas no currículo do Ensino Médio</t>
  </si>
  <si>
    <t>Filosofia, Razão e linguagem</t>
  </si>
  <si>
    <t>lógica, indução, dedução, argumentação, a linguagem e a razão, Mito e Poesia, saber e Poder, razão instrumental e razão prática</t>
  </si>
  <si>
    <t>áreas de conhecimento</t>
  </si>
  <si>
    <t>ciências Humanas e sociais aplicadas</t>
  </si>
  <si>
    <t>itinerários formativos</t>
  </si>
  <si>
    <t>Projeto de vida</t>
  </si>
  <si>
    <t>eletivas</t>
  </si>
  <si>
    <t>Propostas de eletivas por área de conhecimento: eletivas da área de Humanas</t>
  </si>
  <si>
    <t>trilhas de aprofundamento – áreas do conhecimento</t>
  </si>
  <si>
    <t>itinerários formativos da área de Humanas</t>
  </si>
  <si>
    <t>Filosofia intercultural</t>
  </si>
  <si>
    <t>ética ambiental</t>
  </si>
  <si>
    <t>pensamento decolonial</t>
  </si>
  <si>
    <t>saberes tradicionais amazônicos</t>
  </si>
  <si>
    <t>diversidade cultural</t>
  </si>
  <si>
    <t>Filosofia africana</t>
  </si>
  <si>
    <t>SEDUC Pará 2026 — Sociologia</t>
  </si>
  <si>
    <t>contexto histórico do surgimento da sociologia como ciência</t>
  </si>
  <si>
    <t>formação do pensamento social clássico</t>
  </si>
  <si>
    <t>durkheim e as regras do método sociológico</t>
  </si>
  <si>
    <t>Weber e a teoria da ação social</t>
  </si>
  <si>
    <t>a concepção materialista da História</t>
  </si>
  <si>
    <t>Métodos e técnicas de pesquisa nas ciências sociais</t>
  </si>
  <si>
    <t>classes e posições sociais</t>
  </si>
  <si>
    <t>as relações de poder na sociedade contemporânea</t>
  </si>
  <si>
    <t>Movi- mentos sociais no Brasil</t>
  </si>
  <si>
    <t>questões de gênero, étnicas e culturais</t>
  </si>
  <si>
    <t>estrutura e organização social</t>
  </si>
  <si>
    <t>instituições sociais</t>
  </si>
  <si>
    <t>classes sociais, estratificação e desigualdade</t>
  </si>
  <si>
    <t>pobreza e exclusão social</t>
  </si>
  <si>
    <t>preconceito e discriminação</t>
  </si>
  <si>
    <t>trabalho e tecnologia nas sociedades contemporâneas</t>
  </si>
  <si>
    <t>Política, ideologia, estado, direitos e cidadania</t>
  </si>
  <si>
    <t>estado de direito e democracia moderna</t>
  </si>
  <si>
    <t>direitos Humanos na contemporaneidade</t>
  </si>
  <si>
    <t>Mídia e poder</t>
  </si>
  <si>
    <t>ideologia, indústria cultural e cultura de massa</t>
  </si>
  <si>
    <t>Meio ambiente, desenvolvimento tecnológico e padrões de consumo</t>
  </si>
  <si>
    <t>sociologia</t>
  </si>
  <si>
    <t>sociologia da amazônia</t>
  </si>
  <si>
    <t>diversidade étnica</t>
  </si>
  <si>
    <t>movimentos sociais amazônicos</t>
  </si>
  <si>
    <t>povos tradicionais</t>
  </si>
  <si>
    <t>desenvolvimento regional</t>
  </si>
  <si>
    <t>conflitos fundiários</t>
  </si>
  <si>
    <t>cidadania na amazônia</t>
  </si>
  <si>
    <t>Pensamento social brasileiro (tríade)</t>
  </si>
  <si>
    <t>impactos sociológicos da questão ambiental no estado do Pará</t>
  </si>
  <si>
    <t>algoritmização e ativismo digital</t>
  </si>
  <si>
    <t>SEDUC Pará 2026 — Física</t>
  </si>
  <si>
    <t>Mecânica</t>
  </si>
  <si>
    <t>dinâmica da partícula</t>
  </si>
  <si>
    <t>dinâmica do corpo rígido</t>
  </si>
  <si>
    <t>leis de conservação</t>
  </si>
  <si>
    <t>Momento linear, momento angular e energia</t>
  </si>
  <si>
    <t>trabalho e energia</t>
  </si>
  <si>
    <t>oscilações</t>
  </si>
  <si>
    <t>movimento harmônico simples e amortecido</t>
  </si>
  <si>
    <t>oscilações forçadas e ressonância</t>
  </si>
  <si>
    <t>ondas</t>
  </si>
  <si>
    <t>princípio de superposição</t>
  </si>
  <si>
    <t>ondas estacionárias</t>
  </si>
  <si>
    <t>Ressonância</t>
  </si>
  <si>
    <t>Estática e Dinâmica dos fluidos</t>
  </si>
  <si>
    <t>Gravitação</t>
  </si>
  <si>
    <t>termodinâmica</t>
  </si>
  <si>
    <t>calor, trabalho e 1ª lei da termodinâmica: teoria cinética dos gases</t>
  </si>
  <si>
    <t>entropia e 2ª lei da termodinâmica</t>
  </si>
  <si>
    <t>transformações reversíveis e irreversíveis</t>
  </si>
  <si>
    <t>máquinas térmicas</t>
  </si>
  <si>
    <t>o ciclo de carnot</t>
  </si>
  <si>
    <t>eletricidade</t>
  </si>
  <si>
    <t>campo elétrico</t>
  </si>
  <si>
    <t>lei de gauss</t>
  </si>
  <si>
    <t>potencial elétrico</t>
  </si>
  <si>
    <t>corrente elétrica</t>
  </si>
  <si>
    <t>campo magnético</t>
  </si>
  <si>
    <t>fluxo de campo magnético</t>
  </si>
  <si>
    <t>campo magnético produzido por correntes</t>
  </si>
  <si>
    <t>força de lorentz</t>
  </si>
  <si>
    <t>a lei de Biot-savart</t>
  </si>
  <si>
    <t>lei de ampere</t>
  </si>
  <si>
    <t>lei de faraday</t>
  </si>
  <si>
    <t>ondas eletromagnéticas</t>
  </si>
  <si>
    <t>Óptica – a natureza da luz</t>
  </si>
  <si>
    <t>modelo corpuscular e ondulatório</t>
  </si>
  <si>
    <t>a luz e as demais radiações</t>
  </si>
  <si>
    <t>processos luminosos de interação luz-matéria</t>
  </si>
  <si>
    <t>reflexão, refração, absorção, difração, interferência e polarização da luz</t>
  </si>
  <si>
    <t>Óptica da visão</t>
  </si>
  <si>
    <t>física moderna</t>
  </si>
  <si>
    <t>o nascimento da teoria quântica: quantização e constante de Planck</t>
  </si>
  <si>
    <t>dualidade onda-partícula</t>
  </si>
  <si>
    <t>a natureza ondulatória da matéria</t>
  </si>
  <si>
    <t>a construção de competências e habilidades no ensino-aprendizagem da física</t>
  </si>
  <si>
    <t>Propostas de eletivas por área de conhecimento: eletivas da área de Natureza</t>
  </si>
  <si>
    <t>itinerários formativos da área de Natureza</t>
  </si>
  <si>
    <t>Base Nacional comum curricular</t>
  </si>
  <si>
    <t>física</t>
  </si>
  <si>
    <t>aplicações da física na geração de energia, recursos hídricos, climatologia, energia solar, eficiência energética e tecnologias aplicadas ao desenvolvimento sustentável da amazônia</t>
  </si>
  <si>
    <t>SEDUC Pará 2026 — Química</t>
  </si>
  <si>
    <t>Propriedades gerais e específicas da matéria</t>
  </si>
  <si>
    <t>Estados da matéria e mudanças de estado</t>
  </si>
  <si>
    <t>Misturas</t>
  </si>
  <si>
    <t>tipos e métodos de separação</t>
  </si>
  <si>
    <t>substâncias químicas</t>
  </si>
  <si>
    <t>classificação</t>
  </si>
  <si>
    <t>Leis ponderais e volumétricas</t>
  </si>
  <si>
    <t>Fórmulas químicas</t>
  </si>
  <si>
    <t>mínima, centesimal e molecular</t>
  </si>
  <si>
    <t>Hipótese de avogadro</t>
  </si>
  <si>
    <t>estudo físico dos gases</t>
  </si>
  <si>
    <t>cálculo estequiométrico</t>
  </si>
  <si>
    <t>Modelos atômicos</t>
  </si>
  <si>
    <t>estrutura atômica</t>
  </si>
  <si>
    <t>evolução dos modelos atômicos</t>
  </si>
  <si>
    <t>estrutura eletrônica e tabela periódica</t>
  </si>
  <si>
    <t>propriedades periódicas e aperiódicas</t>
  </si>
  <si>
    <t>ligações químicas e estrutura molecular</t>
  </si>
  <si>
    <t>Polaridade das ligações</t>
  </si>
  <si>
    <t>interações intermoleculares</t>
  </si>
  <si>
    <t>compostos inorgânicos</t>
  </si>
  <si>
    <t>ácidos, bases, sais e óxidos</t>
  </si>
  <si>
    <t>tipos de reações químicas</t>
  </si>
  <si>
    <t>classificação e balanceamento</t>
  </si>
  <si>
    <t>Soluções e dispersões</t>
  </si>
  <si>
    <t>Concentração das soluções</t>
  </si>
  <si>
    <t>diluição e mistura de soluções</t>
  </si>
  <si>
    <t>análise volumétrica e gravimétrica</t>
  </si>
  <si>
    <t>Propriedades coligativas das soluções</t>
  </si>
  <si>
    <t>termoquímica</t>
  </si>
  <si>
    <t>entalpia, lei de Hess, entropia e energia livre</t>
  </si>
  <si>
    <t>reações eletroquímicas e suas aplicações tecnológicas</t>
  </si>
  <si>
    <t>cinética, equilíbrio químico e pH</t>
  </si>
  <si>
    <t>radioatividade e energia nuclear</t>
  </si>
  <si>
    <t>estudo dos compostos de carbono</t>
  </si>
  <si>
    <t>características gerais dos compostos orgânicos</t>
  </si>
  <si>
    <t>estrutura e propriedade dos compostos orgânicos</t>
  </si>
  <si>
    <t>Principais funções orgânicas</t>
  </si>
  <si>
    <t>isomeria</t>
  </si>
  <si>
    <t>química</t>
  </si>
  <si>
    <t>química ambiental aplicada à amazônia</t>
  </si>
  <si>
    <t>qualidade da água</t>
  </si>
  <si>
    <t>poluição ambiental</t>
  </si>
  <si>
    <t>bioquímica de produtos naturais amazônicos</t>
  </si>
  <si>
    <t>química verde</t>
  </si>
  <si>
    <t>biocombustíveis</t>
  </si>
  <si>
    <t>aproveitamento sustentável da biodiversidade</t>
  </si>
  <si>
    <t>SEDUC Pará 2026 — Biologia</t>
  </si>
  <si>
    <t>a construção de competências e habilidades no ensino-aprendizagem da biologia</t>
  </si>
  <si>
    <t>a área de ciências da Natureza e suas tecnologias</t>
  </si>
  <si>
    <t>Parâmetros de formação docente, ciências da natureza e matemática</t>
  </si>
  <si>
    <t>evolução da vida na terra</t>
  </si>
  <si>
    <t>Hereditariedade e natureza do material genético</t>
  </si>
  <si>
    <t>estudo dos vírus, bactérias, protistas e fungos</t>
  </si>
  <si>
    <t>características gerais e evolução dos vegetais</t>
  </si>
  <si>
    <t>características gerais e evolução dos animais</t>
  </si>
  <si>
    <t>Estrutura básica e fisiologia dos sistemas humanos</t>
  </si>
  <si>
    <t>os seres vivos e o ambiente</t>
  </si>
  <si>
    <t>populações, comunidades e ecossistemas</t>
  </si>
  <si>
    <t>ecologia humana</t>
  </si>
  <si>
    <t>saúde do homem em seu ambiente</t>
  </si>
  <si>
    <t>Biotecnologia e qualidade de vida do homem</t>
  </si>
  <si>
    <t>Biodiversidade amazônica</t>
  </si>
  <si>
    <t>conservação da fauna e flora</t>
  </si>
  <si>
    <t>ecologia dos ecossistemas amazônicos</t>
  </si>
  <si>
    <t>biotecnologia aplicada à biodiversidade amazônica</t>
  </si>
  <si>
    <t>SEDUC Pará 2026 — Língua Inglesa</t>
  </si>
  <si>
    <t>Gramática</t>
  </si>
  <si>
    <t>fonética e fonologia</t>
  </si>
  <si>
    <t>Ortografia</t>
  </si>
  <si>
    <t>Morfologia</t>
  </si>
  <si>
    <t>Sintaxe</t>
  </si>
  <si>
    <t>compreensão e produção de gêneros textuais diversos</t>
  </si>
  <si>
    <t>o processo ensino-aprendizagem na língua inglesa</t>
  </si>
  <si>
    <t>Prática pedagógica do ensino da língua inglesa</t>
  </si>
  <si>
    <t>abordagem comunicativa</t>
  </si>
  <si>
    <t>abordagem lexical</t>
  </si>
  <si>
    <t>Abordagem reflexiva</t>
  </si>
  <si>
    <t>Interculturalidade e interdisciplinaridade no ensino de língua inglesa</t>
  </si>
  <si>
    <t>competências para ensinar e aprender língua inglesa</t>
  </si>
  <si>
    <t>avaliação do processo ensino-aprendizagem e de seus atores</t>
  </si>
  <si>
    <t>interação em sala de aula e valorização do conhecimento prévio e de mundo do aluno</t>
  </si>
  <si>
    <t>conceito de letramento</t>
  </si>
  <si>
    <t>aplicações ao ensino-aprendizagem de língua estrangeira/inglês, entre as quais: leitura como letramento, comunicação oral como letramento, prática escrita como letramento</t>
  </si>
  <si>
    <t>inglês</t>
  </si>
  <si>
    <t>leitura e interpretação de textos relacionados à biodiversidade, sustentabilidade, ciência e cultura amazônica</t>
  </si>
  <si>
    <t>interculturalidade envolvendo a região amazônica</t>
  </si>
  <si>
    <t>SEDUC Pará 2026 — Artes</t>
  </si>
  <si>
    <t>a produção artística como experiência de interação e como desenvolvimento de habilidades sensíveis, cognitivas e reflexivas</t>
  </si>
  <si>
    <t>A música, o teatro e a dança em diferentes contextos e momentos históricos</t>
  </si>
  <si>
    <t>história da arte brasileira</t>
  </si>
  <si>
    <t>arte e cultura indígena</t>
  </si>
  <si>
    <t>arte e cultura afro-brasileira</t>
  </si>
  <si>
    <t>arte contemporânea e suas novas tecnologias</t>
  </si>
  <si>
    <t>metodologias e abordagens no ensino da arte visual</t>
  </si>
  <si>
    <t>avaliação em arte</t>
  </si>
  <si>
    <t>plano de aula</t>
  </si>
  <si>
    <t>artes</t>
  </si>
  <si>
    <t>arte amazônica</t>
  </si>
  <si>
    <t>cultura paraense</t>
  </si>
  <si>
    <t>patrimônio material e imaterial</t>
  </si>
  <si>
    <t>manifestações culturais amazônicas</t>
  </si>
  <si>
    <t>artes indígenas</t>
  </si>
  <si>
    <t>cerâmica marajoara</t>
  </si>
  <si>
    <t>música regional</t>
  </si>
  <si>
    <t>produção artística contemporânea amazônica</t>
  </si>
  <si>
    <t>SEDUC Pará 2026 — Educação Física</t>
  </si>
  <si>
    <t>a educação física no Brasil – sua história</t>
  </si>
  <si>
    <t>a importância social da educação física</t>
  </si>
  <si>
    <t>na escola, no lazer, na formação do indivíduo e na transformação social</t>
  </si>
  <si>
    <t>desenvolvimento psicomotor</t>
  </si>
  <si>
    <t>a educação física e a pluralidade cultural</t>
  </si>
  <si>
    <t>atividade física/Movimento Humano/Performance (desempenho e condicionamento humano)</t>
  </si>
  <si>
    <t>atividade física/Movimento Humano/saúde e qualidade de vida (aptidão física e aspectos preventivos e terapêuticos do exercício físico)</t>
  </si>
  <si>
    <t>Materiais e equipamentos indispensáveis da educação física</t>
  </si>
  <si>
    <t>a importância do jogo no processo de educação física</t>
  </si>
  <si>
    <t>concepção de jogo</t>
  </si>
  <si>
    <t>jogos cooperativos, recreativos e competitivos</t>
  </si>
  <si>
    <t>jogo simbólico</t>
  </si>
  <si>
    <t>jogo de construção</t>
  </si>
  <si>
    <t>jogo de regras</t>
  </si>
  <si>
    <t>pequenos e grandes jogos</t>
  </si>
  <si>
    <t>jogos e brincadeiras da cultura popular</t>
  </si>
  <si>
    <t>desportos</t>
  </si>
  <si>
    <t>regras, organização de competições e aprendizagem dos principais desportos</t>
  </si>
  <si>
    <t>esportes</t>
  </si>
  <si>
    <t>individuais e coletivos</t>
  </si>
  <si>
    <t>técnicas e táticas</t>
  </si>
  <si>
    <t>regras e penalidades</t>
  </si>
  <si>
    <t>ginásticas</t>
  </si>
  <si>
    <t>de manutenção da saúde, aeróbica e musculação</t>
  </si>
  <si>
    <t>de preparação e aperfeiçoamento para a dança</t>
  </si>
  <si>
    <t>de preparação e aperfeiçoamento para os esportes, jogos e lutas</t>
  </si>
  <si>
    <t>a capoeira como herança cultural</t>
  </si>
  <si>
    <t>ginástica olímpica e rítmica desportiva</t>
  </si>
  <si>
    <t>organização de eventos esportivos</t>
  </si>
  <si>
    <t>dimensão social do esporte</t>
  </si>
  <si>
    <t>Princípios norteadores da educação física</t>
  </si>
  <si>
    <t>inclusão, diversidade, corporeidade, ludicidade, reflexão crítica do esporte, valores éticos e estéticos</t>
  </si>
  <si>
    <t>educação física e educação especial</t>
  </si>
  <si>
    <t>avaliação em educação física</t>
  </si>
  <si>
    <t>organização e legislação do ensino da educação física</t>
  </si>
  <si>
    <t>educação física</t>
  </si>
  <si>
    <t>jogos tradicionais amazônicos</t>
  </si>
  <si>
    <t>práticas corporais das comunidades indígenas e ribeirinhas</t>
  </si>
  <si>
    <t>atividades físicas em ambientes naturais</t>
  </si>
  <si>
    <t>promoção da saúde em comunidades amazônicas</t>
  </si>
  <si>
    <t>SEDUC Pará 2026 — Educação Especial - AEE</t>
  </si>
  <si>
    <t>tendencias Pedagógicas na Pratica da educação especial integrada ao currículo</t>
  </si>
  <si>
    <t>o Planejamento da educação especial</t>
  </si>
  <si>
    <t>legislação Especifica de Educação Especial</t>
  </si>
  <si>
    <t>Diretrizes Nacionais para Educação infantil, ensino fundamental</t>
  </si>
  <si>
    <t>educação de jovens e adultos e educação Especial</t>
  </si>
  <si>
    <t>Currículo Adaptado, Aprendizagem e Deficiência</t>
  </si>
  <si>
    <t>Processo de Inclusão no ensino regular</t>
  </si>
  <si>
    <t>o atendimento educacional especializado para alunos com Deficiência Intelectual</t>
  </si>
  <si>
    <t>Os alunos com deficiência Visual</t>
  </si>
  <si>
    <t>baixa visão e cegueira</t>
  </si>
  <si>
    <t>a abordagem Bilingue na escolarização de Pessoas com Surdez</t>
  </si>
  <si>
    <t>Surdo cegueira e Deficiência Múltipla</t>
  </si>
  <si>
    <t>Recursos Pedagógicos Acessíveis e comunicação aumentativa e alternativa</t>
  </si>
  <si>
    <t>orientação e Mobilidade, adequação Postural e acessibilidade espacial</t>
  </si>
  <si>
    <t>livro acessível e informática acessível</t>
  </si>
  <si>
    <t>transtorno global do desenvolvimento</t>
  </si>
  <si>
    <t>altas Habilidades e superlotação</t>
  </si>
  <si>
    <t>Ética profissional</t>
  </si>
  <si>
    <t>SEDUC Pará 2026 — Especialista em Educação</t>
  </si>
  <si>
    <t>fundamentos da educação, Políticas Públicas e Legislação Educacional</t>
  </si>
  <si>
    <t>fundamentos filosóficos, históricos, sociais e pedagógicos da educação</t>
  </si>
  <si>
    <t>concepções de educação, ensino e aprendizagem</t>
  </si>
  <si>
    <t>educação como direito social</t>
  </si>
  <si>
    <t>o estudante como sujeito de direitos</t>
  </si>
  <si>
    <t>constituição federal (arts</t>
  </si>
  <si>
    <t>205 a 214)</t>
  </si>
  <si>
    <t>lei de diretrizes e Bases da educação Nacional (lei nº 9.394/1996)</t>
  </si>
  <si>
    <t>Plano Nacional de educação</t>
  </si>
  <si>
    <t>Plano estadual de educação</t>
  </si>
  <si>
    <t>estatuto da criança e do adolescente</t>
  </si>
  <si>
    <t>lei Brasileira de inclusão</t>
  </si>
  <si>
    <t>documento curricular do estado do Pará (dcePa)</t>
  </si>
  <si>
    <t>diretrizes curriculares Nacionais</t>
  </si>
  <si>
    <t>legislação da educação especial, educação do campo, educação escolar indígena, educação escolar quilombola, educação ambiental, educação em direitos Humanos e educação para as relações étnico-raciais</t>
  </si>
  <si>
    <t>desenvolvimento Humano, currículo e organização do trabalho Pedagógico</t>
  </si>
  <si>
    <t>desenvolvimento humano nos aspectos cognitivo, afetivo, físico, motor e social</t>
  </si>
  <si>
    <t>desenvolvimento da linguagem e da comunicação</t>
  </si>
  <si>
    <t>teorias do desenvolvimento e da aprendizagem</t>
  </si>
  <si>
    <t>jean Piaget, lev vygotsky e Henri Wallon</t>
  </si>
  <si>
    <t>formação integral dos estudantes</t>
  </si>
  <si>
    <t>currículo por competências</t>
  </si>
  <si>
    <t>planejamento, acompanhamento e avaliação do processo de ensino e aprendizagem</t>
  </si>
  <si>
    <t>Projeto Político-Pedagógico (PPP)</t>
  </si>
  <si>
    <t>coordenação e organização do trabalho pedagógico</t>
  </si>
  <si>
    <t>observação e registro do desenvolvimento dos estudantes</t>
  </si>
  <si>
    <t>recomposição das aprendizagens</t>
  </si>
  <si>
    <t>educação integral</t>
  </si>
  <si>
    <t>avaliação educacional e indicadores de qualidade</t>
  </si>
  <si>
    <t>avaliação da aprendizagem</t>
  </si>
  <si>
    <t>avaliação diagnóstica, formativa, somativa e institucional</t>
  </si>
  <si>
    <t>sistema de avaliação da educação Básica (saeB)</t>
  </si>
  <si>
    <t>sistema Paraense de avaliação Educacional (SISPAE)</t>
  </si>
  <si>
    <t>indicadores de desempenho, aprendizagem e fluxo escolar</t>
  </si>
  <si>
    <t>matrizes de referência</t>
  </si>
  <si>
    <t>escalas de proficiência</t>
  </si>
  <si>
    <t>interpretação e uso pedagógico dos resultados das avaliações em larga escala</t>
  </si>
  <si>
    <t>monitoramento da aprendizagem</t>
  </si>
  <si>
    <t>gestão educacional baseada em evidências</t>
  </si>
  <si>
    <t>planejamento e tomada de decisão orientados por indicadores educacionais</t>
  </si>
  <si>
    <t>gestão escolar, inclusão e relações educativas</t>
  </si>
  <si>
    <t>gestão democrática</t>
  </si>
  <si>
    <t>liderança pedagógica</t>
  </si>
  <si>
    <t>acessibilidade</t>
  </si>
  <si>
    <t>atendimento à diversidade e respeito às diferenças</t>
  </si>
  <si>
    <t>relação escola-família-comunidade</t>
  </si>
  <si>
    <t>comunicação institucional</t>
  </si>
  <si>
    <t>trabalho colaborativo</t>
  </si>
  <si>
    <t>mediação de conflitos</t>
  </si>
  <si>
    <t>cultura de paz</t>
  </si>
  <si>
    <t>prevenção ao bullying e às violências no ambiente escolar</t>
  </si>
  <si>
    <t>ética profissional, relações interpessoais e convivência escolar</t>
  </si>
  <si>
    <t>Educação contemporânea, inovação e desenvolvimento sustentável</t>
  </si>
  <si>
    <t>metodologias ativas</t>
  </si>
  <si>
    <t>educação baseada em evidências</t>
  </si>
  <si>
    <t>neurociência da aprendizagem</t>
  </si>
  <si>
    <t>cultura e cidadania digital</t>
  </si>
  <si>
    <t>inteligência artificial aplicada à educação</t>
  </si>
  <si>
    <t>ensino híbrido</t>
  </si>
  <si>
    <t>pensamento computacional</t>
  </si>
  <si>
    <t>competências socioemocionais</t>
  </si>
  <si>
    <t>gestão por resultados</t>
  </si>
  <si>
    <t>planejamento estratégico</t>
  </si>
  <si>
    <t>monitoramento e avaliação de políticas públicas educacionais</t>
  </si>
  <si>
    <t>educação na amazônia, sustentabilidade, educação climática, territorialidades e desenvolvimento sustentável, considerando o contexto do estado do Pará</t>
  </si>
  <si>
    <t xml:space="preserve">                 EDITAL VERTICALIZADO • SEDUC PARÁ 2026</t>
  </si>
  <si>
    <t xml:space="preserve">                SEDUC Pará 2026 — Cronograma oficial</t>
  </si>
  <si>
    <t xml:space="preserve">                SEDUC Pará 2026 — Estrutura das provas e critérios eliminatórios</t>
  </si>
  <si>
    <t xml:space="preserve">                SEDUC Pará 2026 — Resumo das vagas</t>
  </si>
  <si>
    <t xml:space="preserve">                SEDUC Pará 2026 — Vagas das carreiras educacionais por DRE</t>
  </si>
  <si>
    <t xml:space="preserve">               SEDUC Pará 2026 — Base comum</t>
  </si>
  <si>
    <t xml:space="preserve">                  SEDUC Pará 2026 — Matemática</t>
  </si>
  <si>
    <t xml:space="preserve">                  SEDUC Pará 2026 — Língua Portuguesa</t>
  </si>
  <si>
    <t xml:space="preserve">                  SEDUC Pará 2026 — Educação Especial - Libras</t>
  </si>
  <si>
    <t xml:space="preserve">                  SEDUC Pará 2026 — História</t>
  </si>
  <si>
    <t xml:space="preserve">                  SEDUC Pará 2026 — Geografia</t>
  </si>
  <si>
    <t xml:space="preserve">                  SEDUC Pará 2026 — Filosofia</t>
  </si>
  <si>
    <t xml:space="preserve">                  SEDUC Pará 2026 — Sociologia</t>
  </si>
  <si>
    <t xml:space="preserve">                  SEDUC Pará 2026 — Física</t>
  </si>
  <si>
    <t xml:space="preserve">                  SEDUC Pará 2026 — Química</t>
  </si>
  <si>
    <t xml:space="preserve">                  SEDUC Pará 2026 — Biologia</t>
  </si>
  <si>
    <t xml:space="preserve">                  SEDUC Pará 2026 — Língua Inglesa</t>
  </si>
  <si>
    <t xml:space="preserve">                  SEDUC Pará 2026 — Artes</t>
  </si>
  <si>
    <t xml:space="preserve">                  SEDUC Pará 2026 — Educação Física</t>
  </si>
  <si>
    <t xml:space="preserve">                  SEDUC Pará 2026 — Educação Especial - AEE</t>
  </si>
  <si>
    <t xml:space="preserve">                  SEDUC Pará 2026 — Especialista em Educação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</si>
</sst>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&quot;R$&quot;\ #,##0.00"/>
  </numFmts>
  <fonts count="15">
    <font>
      <sz val="11"/>
      <name val="Carlito"/>
    </font>
    <font>
      <b/>
      <sz val="20"/>
      <color rgb="FFFFFFFF"/>
      <name val="Carlito"/>
    </font>
    <font>
      <i/>
      <sz val="10"/>
      <color rgb="FF10355B"/>
      <name val="Carlito"/>
    </font>
    <font>
      <b/>
      <sz val="11"/>
      <color rgb="FF10355B"/>
      <name val="Carlito"/>
    </font>
    <font>
      <b/>
      <sz val="12"/>
      <color rgb="FF1565C0"/>
      <name val="Carlito"/>
    </font>
    <font>
      <b/>
      <sz val="10"/>
      <color rgb="FFFFFFFF"/>
      <name val="Carlito"/>
    </font>
    <font>
      <sz val="9"/>
      <color rgb="FF172B3A"/>
      <name val="Carlito"/>
    </font>
    <font>
      <i/>
      <sz val="11"/>
      <color rgb="FF6E4A00"/>
      <name val="Carlito"/>
    </font>
    <font>
      <b/>
      <sz val="11"/>
      <color rgb="FFFFFFFF"/>
      <name val="Carlito"/>
    </font>
    <font>
      <b/>
      <sz val="9"/>
      <color rgb="FFFFFFFF"/>
      <name val="Carlito"/>
    </font>
    <font>
      <sz val="10"/>
      <color rgb="FF273444"/>
      <name val="Carlito"/>
    </font>
    <font>
      <i/>
      <sz val="10"/>
      <color rgb="FF1F4D78"/>
      <name val="Carlito"/>
    </font>
    <font>
      <b/>
      <sz val="10"/>
      <color rgb="FF10355B"/>
      <name val="Carlito"/>
    </font>
    <font>
      <b/>
      <sz val="10"/>
      <color rgb="FFA61B1B"/>
      <name val="Carlito"/>
    </font>
    <font>
      <u/>
      <sz val="11"/>
      <color theme="10"/>
      <name val="Carlito"/>
    </font>
  </fonts>
  <fills count="14">
    <fill>
      <patternFill patternType="none"/>
    </fill>
    <fill>
      <patternFill patternType="gray125"/>
    </fill>
    <fill>
      <patternFill patternType="solid">
        <fgColor rgb="FF10355B"/>
      </patternFill>
    </fill>
    <fill>
      <patternFill patternType="solid">
        <fgColor rgb="FFDCEBFA"/>
      </patternFill>
    </fill>
    <fill>
      <patternFill patternType="solid">
        <fgColor rgb="FFF4F8FC"/>
      </patternFill>
    </fill>
    <fill>
      <patternFill patternType="solid">
        <fgColor rgb="FFFFFFFF"/>
      </patternFill>
    </fill>
    <fill>
      <patternFill patternType="solid">
        <fgColor rgb="FF1565C0"/>
      </patternFill>
    </fill>
    <fill>
      <patternFill patternType="solid">
        <fgColor rgb="FFFFF3D6"/>
      </patternFill>
    </fill>
    <fill>
      <patternFill patternType="solid">
        <fgColor rgb="FF10355B"/>
      </patternFill>
    </fill>
    <fill>
      <patternFill patternType="solid">
        <fgColor rgb="FFE8EEF5"/>
      </patternFill>
    </fill>
    <fill>
      <patternFill patternType="solid">
        <fgColor rgb="FF2E74B5"/>
      </patternFill>
    </fill>
    <fill>
      <patternFill patternType="solid">
        <fgColor rgb="FFFFFFFF"/>
      </patternFill>
    </fill>
    <fill>
      <patternFill patternType="solid">
        <fgColor rgb="FFF0AA32"/>
      </patternFill>
    </fill>
    <fill>
      <patternFill patternType="solid">
        <fgColor rgb="FFFFF4D6"/>
      </patternFill>
    </fill>
  </fills>
  <borders count="19">
    <border>
      <left/>
      <right/>
      <top/>
      <bottom/>
      <diagonal/>
    </border>
    <border>
      <left style="thin">
        <color rgb="FF10355B"/>
      </left>
      <right/>
      <top style="thin">
        <color rgb="FF10355B"/>
      </top>
      <bottom style="thin">
        <color rgb="FF10355B"/>
      </bottom>
      <diagonal/>
    </border>
    <border>
      <left/>
      <right/>
      <top style="thin">
        <color rgb="FF10355B"/>
      </top>
      <bottom style="thin">
        <color rgb="FF10355B"/>
      </bottom>
      <diagonal/>
    </border>
    <border>
      <left/>
      <right style="thin">
        <color rgb="FF10355B"/>
      </right>
      <top style="thin">
        <color rgb="FF10355B"/>
      </top>
      <bottom style="thin">
        <color rgb="FF10355B"/>
      </bottom>
      <diagonal/>
    </border>
    <border>
      <left/>
      <right/>
      <top/>
      <bottom style="thin">
        <color rgb="FFD5DEE8"/>
      </bottom>
      <diagonal/>
    </border>
    <border>
      <left/>
      <right/>
      <top style="thin">
        <color rgb="FFD5DEE8"/>
      </top>
      <bottom style="thin">
        <color rgb="FFD5DEE8"/>
      </bottom>
      <diagonal/>
    </border>
    <border>
      <left style="thin">
        <color rgb="FF10355B"/>
      </left>
      <right/>
      <top style="thin">
        <color rgb="FF10355B"/>
      </top>
      <bottom style="thin">
        <color rgb="FFD5DEE8"/>
      </bottom>
      <diagonal/>
    </border>
    <border>
      <left/>
      <right/>
      <top style="thin">
        <color rgb="FF10355B"/>
      </top>
      <bottom style="thin">
        <color rgb="FFD5DEE8"/>
      </bottom>
      <diagonal/>
    </border>
    <border>
      <left style="thin">
        <color rgb="FF10355B"/>
      </left>
      <right/>
      <top style="thin">
        <color rgb="FFD5DEE8"/>
      </top>
      <bottom style="thin">
        <color rgb="FFD5DEE8"/>
      </bottom>
      <diagonal/>
    </border>
    <border>
      <left style="thin">
        <color rgb="FF10355B"/>
      </left>
      <right/>
      <top style="thin">
        <color rgb="FFD5DEE8"/>
      </top>
      <bottom style="thin">
        <color rgb="FF10355B"/>
      </bottom>
      <diagonal/>
    </border>
    <border>
      <left/>
      <right/>
      <top style="thin">
        <color rgb="FFD5DEE8"/>
      </top>
      <bottom style="thin">
        <color rgb="FF10355B"/>
      </bottom>
      <diagonal/>
    </border>
    <border>
      <left style="thin">
        <color rgb="FF1F4D78"/>
      </left>
      <right style="thin">
        <color rgb="FF1F4D78"/>
      </right>
      <top style="thin">
        <color rgb="FF1F4D78"/>
      </top>
      <bottom style="thin">
        <color rgb="FF1F4D78"/>
      </bottom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>
      <left style="thin">
        <color rgb="FFF0AA32"/>
      </left>
      <right/>
      <top style="thin">
        <color rgb="FFF0AA32"/>
      </top>
      <bottom/>
      <diagonal/>
    </border>
    <border>
      <left/>
      <right/>
      <top style="thin">
        <color rgb="FFF0AA32"/>
      </top>
      <bottom/>
      <diagonal/>
    </border>
    <border>
      <left/>
      <right style="thin">
        <color rgb="FFF0AA32"/>
      </right>
      <top style="thin">
        <color rgb="FFF0AA32"/>
      </top>
      <bottom/>
      <diagonal/>
    </border>
    <border>
      <left style="thin">
        <color rgb="FFF0AA32"/>
      </left>
      <right/>
      <top/>
      <bottom style="thin">
        <color rgb="FFF0AA32"/>
      </bottom>
      <diagonal/>
    </border>
    <border>
      <left/>
      <right/>
      <top/>
      <bottom style="thin">
        <color rgb="FFF0AA32"/>
      </bottom>
      <diagonal/>
    </border>
    <border>
      <left/>
      <right style="thin">
        <color rgb="FFF0AA32"/>
      </right>
      <top/>
      <bottom style="thin">
        <color rgb="FFF0AA32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79">
    <xf numFmtId="0" fontId="0" fillId="0" borderId="0" xfId="0"/>
    <xf numFmtId="0" fontId="3" fillId="4" borderId="0" xfId="0" applyNumberFormat="1" applyFont="1" applyFill="1" applyBorder="1" applyAlignment="1">
      <alignment horizontal="center" vertical="center"/>
    </xf>
    <xf numFmtId="0" fontId="4" fillId="5" borderId="0" xfId="0" applyNumberFormat="1" applyFont="1" applyFill="1" applyBorder="1" applyAlignment="1">
      <alignment horizontal="center"/>
    </xf>
    <xf numFmtId="9" fontId="4" fillId="5" borderId="0" xfId="0" applyNumberFormat="1" applyFont="1" applyFill="1" applyBorder="1" applyAlignment="1">
      <alignment horizontal="center"/>
    </xf>
    <xf numFmtId="0" fontId="5" fillId="6" borderId="1" xfId="0" applyNumberFormat="1" applyFont="1" applyFill="1" applyBorder="1" applyAlignment="1">
      <alignment horizontal="center" vertical="center" wrapText="1"/>
    </xf>
    <xf numFmtId="0" fontId="5" fillId="6" borderId="2" xfId="0" applyNumberFormat="1" applyFont="1" applyFill="1" applyBorder="1" applyAlignment="1">
      <alignment horizontal="center" vertical="center" wrapText="1"/>
    </xf>
    <xf numFmtId="0" fontId="5" fillId="6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vertical="top" wrapText="1"/>
    </xf>
    <xf numFmtId="0" fontId="6" fillId="0" borderId="5" xfId="0" applyNumberFormat="1" applyFont="1" applyFill="1" applyBorder="1" applyAlignment="1">
      <alignment vertical="top" wrapText="1"/>
    </xf>
    <xf numFmtId="0" fontId="5" fillId="6" borderId="6" xfId="0" applyNumberFormat="1" applyFont="1" applyFill="1" applyBorder="1" applyAlignment="1">
      <alignment horizontal="center" vertical="center" wrapText="1"/>
    </xf>
    <xf numFmtId="0" fontId="5" fillId="6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vertical="top" wrapText="1"/>
    </xf>
    <xf numFmtId="0" fontId="6" fillId="0" borderId="9" xfId="0" applyNumberFormat="1" applyFont="1" applyFill="1" applyBorder="1" applyAlignment="1">
      <alignment vertical="top" wrapText="1"/>
    </xf>
    <xf numFmtId="0" fontId="6" fillId="0" borderId="10" xfId="0" applyNumberFormat="1" applyFont="1" applyFill="1" applyBorder="1" applyAlignment="1">
      <alignment vertical="top" wrapText="1"/>
    </xf>
    <xf numFmtId="14" fontId="6" fillId="0" borderId="5" xfId="0" applyNumberFormat="1" applyFont="1" applyFill="1" applyBorder="1" applyAlignment="1">
      <alignment horizontal="center" vertical="top" wrapText="1"/>
    </xf>
    <xf numFmtId="3" fontId="6" fillId="0" borderId="4" xfId="0" applyNumberFormat="1" applyFont="1" applyFill="1" applyBorder="1" applyAlignment="1">
      <alignment vertical="top" wrapText="1"/>
    </xf>
    <xf numFmtId="3" fontId="6" fillId="0" borderId="5" xfId="0" applyNumberFormat="1" applyFont="1" applyFill="1" applyBorder="1" applyAlignment="1">
      <alignment vertical="top" wrapText="1"/>
    </xf>
    <xf numFmtId="3" fontId="6" fillId="0" borderId="4" xfId="0" applyNumberFormat="1" applyFont="1" applyFill="1" applyBorder="1" applyAlignment="1">
      <alignment horizontal="center" vertical="top" wrapText="1"/>
    </xf>
    <xf numFmtId="3" fontId="6" fillId="0" borderId="5" xfId="0" applyNumberFormat="1" applyFont="1" applyFill="1" applyBorder="1" applyAlignment="1">
      <alignment horizontal="center" vertical="top" wrapText="1"/>
    </xf>
    <xf numFmtId="0" fontId="3" fillId="7" borderId="0" xfId="0" applyNumberFormat="1" applyFont="1" applyFill="1" applyBorder="1" applyAlignment="1">
      <alignment horizontal="center"/>
    </xf>
    <xf numFmtId="3" fontId="3" fillId="7" borderId="0" xfId="0" applyNumberFormat="1" applyFont="1" applyFill="1" applyBorder="1" applyAlignment="1">
      <alignment horizontal="center"/>
    </xf>
    <xf numFmtId="0" fontId="8" fillId="2" borderId="0" xfId="0" applyNumberFormat="1" applyFont="1" applyFill="1" applyBorder="1"/>
    <xf numFmtId="3" fontId="0" fillId="0" borderId="0" xfId="0" applyNumberFormat="1" applyFont="1" applyFill="1" applyBorder="1"/>
    <xf numFmtId="3" fontId="8" fillId="2" borderId="0" xfId="0" applyNumberFormat="1" applyFont="1" applyFill="1" applyBorder="1"/>
    <xf numFmtId="164" fontId="6" fillId="0" borderId="4" xfId="0" applyNumberFormat="1" applyFont="1" applyFill="1" applyBorder="1" applyAlignment="1">
      <alignment vertical="top" wrapText="1"/>
    </xf>
    <xf numFmtId="164" fontId="6" fillId="0" borderId="5" xfId="0" applyNumberFormat="1" applyFont="1" applyFill="1" applyBorder="1" applyAlignment="1">
      <alignment vertical="top" wrapText="1"/>
    </xf>
    <xf numFmtId="164" fontId="0" fillId="0" borderId="0" xfId="0" applyNumberFormat="1" applyFont="1" applyFill="1" applyBorder="1"/>
    <xf numFmtId="164" fontId="8" fillId="2" borderId="0" xfId="0" applyNumberFormat="1" applyFont="1" applyFill="1" applyBorder="1"/>
    <xf numFmtId="14" fontId="6" fillId="0" borderId="4" xfId="0" applyNumberFormat="1" applyFont="1" applyFill="1" applyBorder="1" applyAlignment="1">
      <alignment horizontal="center" vertical="top" wrapText="1"/>
    </xf>
    <xf numFmtId="0" fontId="9" fillId="2" borderId="5" xfId="0" applyNumberFormat="1" applyFont="1" applyFill="1" applyBorder="1" applyAlignment="1">
      <alignment vertical="top" wrapText="1"/>
    </xf>
    <xf numFmtId="3" fontId="9" fillId="2" borderId="5" xfId="0" applyNumberFormat="1" applyFont="1" applyFill="1" applyBorder="1" applyAlignment="1">
      <alignment horizontal="center" vertical="top" wrapText="1"/>
    </xf>
    <xf numFmtId="0" fontId="10" fillId="0" borderId="0" xfId="0" applyNumberFormat="1" applyFont="1" applyFill="1" applyBorder="1" applyAlignment="1">
      <alignment vertical="center"/>
    </xf>
    <xf numFmtId="0" fontId="5" fillId="10" borderId="11" xfId="0" applyNumberFormat="1" applyFont="1" applyFill="1" applyBorder="1" applyAlignment="1">
      <alignment horizontal="center" vertical="center" wrapText="1"/>
    </xf>
    <xf numFmtId="0" fontId="10" fillId="11" borderId="12" xfId="0" applyNumberFormat="1" applyFont="1" applyFill="1" applyBorder="1" applyAlignment="1">
      <alignment vertical="center" wrapText="1"/>
    </xf>
    <xf numFmtId="3" fontId="10" fillId="11" borderId="12" xfId="0" applyNumberFormat="1" applyFont="1" applyFill="1" applyBorder="1" applyAlignment="1">
      <alignment horizontal="right" vertical="center" wrapText="1"/>
    </xf>
    <xf numFmtId="165" fontId="10" fillId="11" borderId="12" xfId="0" applyNumberFormat="1" applyFont="1" applyFill="1" applyBorder="1" applyAlignment="1">
      <alignment horizontal="right" vertical="center" wrapText="1"/>
    </xf>
    <xf numFmtId="0" fontId="10" fillId="11" borderId="12" xfId="0" applyNumberFormat="1" applyFont="1" applyFill="1" applyBorder="1" applyAlignment="1">
      <alignment horizontal="right" vertical="center" wrapText="1"/>
    </xf>
    <xf numFmtId="1" fontId="10" fillId="11" borderId="12" xfId="0" applyNumberFormat="1" applyFont="1" applyFill="1" applyBorder="1" applyAlignment="1">
      <alignment horizontal="center" vertical="center" wrapText="1"/>
    </xf>
    <xf numFmtId="0" fontId="10" fillId="11" borderId="12" xfId="0" applyNumberFormat="1" applyFont="1" applyFill="1" applyBorder="1" applyAlignment="1">
      <alignment horizontal="center" vertical="center" wrapText="1"/>
    </xf>
    <xf numFmtId="0" fontId="12" fillId="9" borderId="12" xfId="0" applyNumberFormat="1" applyFont="1" applyFill="1" applyBorder="1" applyAlignment="1">
      <alignment vertical="center" wrapText="1"/>
    </xf>
    <xf numFmtId="1" fontId="12" fillId="9" borderId="12" xfId="0" applyNumberFormat="1" applyFont="1" applyFill="1" applyBorder="1" applyAlignment="1">
      <alignment horizontal="center" vertical="center" wrapText="1"/>
    </xf>
    <xf numFmtId="0" fontId="12" fillId="9" borderId="12" xfId="0" applyNumberFormat="1" applyFont="1" applyFill="1" applyBorder="1" applyAlignment="1">
      <alignment horizontal="center" vertical="center" wrapText="1"/>
    </xf>
    <xf numFmtId="0" fontId="5" fillId="6" borderId="6" xfId="0" applyNumberFormat="1" applyFont="1" applyFill="1" applyBorder="1" applyAlignment="1" applyProtection="1">
      <alignment horizontal="center" vertical="center" wrapText="1"/>
    </xf>
    <xf numFmtId="0" fontId="5" fillId="6" borderId="7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top" wrapText="1"/>
      <protection locked="0"/>
    </xf>
    <xf numFmtId="14" fontId="6" fillId="0" borderId="5" xfId="0" applyNumberFormat="1" applyFont="1" applyFill="1" applyBorder="1" applyAlignment="1" applyProtection="1">
      <alignment horizontal="center" vertical="top" wrapText="1"/>
      <protection locked="0"/>
    </xf>
    <xf numFmtId="9" fontId="6" fillId="0" borderId="5" xfId="0" applyNumberFormat="1" applyFont="1" applyFill="1" applyBorder="1" applyAlignment="1" applyProtection="1">
      <alignment horizontal="center" vertical="top" wrapText="1"/>
      <protection locked="0"/>
    </xf>
    <xf numFmtId="0" fontId="6" fillId="0" borderId="5" xfId="0" applyNumberFormat="1" applyFont="1" applyFill="1" applyBorder="1" applyAlignment="1" applyProtection="1">
      <alignment vertical="top" wrapText="1"/>
      <protection locked="0"/>
    </xf>
    <xf numFmtId="0" fontId="6" fillId="0" borderId="10" xfId="0" applyNumberFormat="1" applyFont="1" applyFill="1" applyBorder="1" applyAlignment="1" applyProtection="1">
      <alignment horizontal="center" vertical="top" wrapText="1"/>
      <protection locked="0"/>
    </xf>
    <xf numFmtId="14" fontId="6" fillId="0" borderId="10" xfId="0" applyNumberFormat="1" applyFont="1" applyFill="1" applyBorder="1" applyAlignment="1" applyProtection="1">
      <alignment horizontal="center" vertical="top" wrapText="1"/>
      <protection locked="0"/>
    </xf>
    <xf numFmtId="9" fontId="6" fillId="0" borderId="10" xfId="0" applyNumberFormat="1" applyFont="1" applyFill="1" applyBorder="1" applyAlignment="1" applyProtection="1">
      <alignment horizontal="center" vertical="top" wrapText="1"/>
      <protection locked="0"/>
    </xf>
    <xf numFmtId="0" fontId="6" fillId="0" borderId="10" xfId="0" applyNumberFormat="1" applyFont="1" applyFill="1" applyBorder="1" applyAlignment="1" applyProtection="1">
      <alignment vertical="top" wrapText="1"/>
      <protection locked="0"/>
    </xf>
    <xf numFmtId="0" fontId="5" fillId="6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0" xfId="0" applyProtection="1"/>
    <xf numFmtId="0" fontId="6" fillId="0" borderId="5" xfId="0" applyNumberFormat="1" applyFont="1" applyFill="1" applyBorder="1" applyAlignment="1" applyProtection="1">
      <alignment vertical="top" wrapText="1"/>
    </xf>
    <xf numFmtId="0" fontId="6" fillId="0" borderId="10" xfId="0" applyNumberFormat="1" applyFont="1" applyFill="1" applyBorder="1" applyAlignment="1" applyProtection="1">
      <alignment vertical="top" wrapText="1"/>
    </xf>
    <xf numFmtId="0" fontId="3" fillId="4" borderId="0" xfId="0" applyNumberFormat="1" applyFont="1" applyFill="1" applyBorder="1" applyAlignment="1" applyProtection="1">
      <alignment horizontal="center" vertical="center"/>
    </xf>
    <xf numFmtId="9" fontId="4" fillId="5" borderId="0" xfId="0" applyNumberFormat="1" applyFont="1" applyFill="1" applyBorder="1" applyAlignment="1" applyProtection="1">
      <alignment horizontal="center"/>
    </xf>
    <xf numFmtId="0" fontId="4" fillId="5" borderId="0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vertical="top" wrapText="1"/>
    </xf>
    <xf numFmtId="0" fontId="6" fillId="0" borderId="9" xfId="0" applyNumberFormat="1" applyFont="1" applyFill="1" applyBorder="1" applyAlignment="1" applyProtection="1">
      <alignment vertical="top" wrapText="1"/>
    </xf>
    <xf numFmtId="0" fontId="10" fillId="11" borderId="0" xfId="0" applyNumberFormat="1" applyFont="1" applyFill="1" applyBorder="1" applyAlignment="1">
      <alignment vertical="center" wrapText="1"/>
    </xf>
    <xf numFmtId="0" fontId="13" fillId="13" borderId="13" xfId="0" applyNumberFormat="1" applyFont="1" applyFill="1" applyBorder="1" applyAlignment="1">
      <alignment vertical="center" wrapText="1"/>
    </xf>
    <xf numFmtId="0" fontId="13" fillId="13" borderId="14" xfId="0" applyNumberFormat="1" applyFont="1" applyFill="1" applyBorder="1" applyAlignment="1">
      <alignment vertical="center" wrapText="1"/>
    </xf>
    <xf numFmtId="0" fontId="13" fillId="13" borderId="15" xfId="0" applyNumberFormat="1" applyFont="1" applyFill="1" applyBorder="1" applyAlignment="1">
      <alignment vertical="center" wrapText="1"/>
    </xf>
    <xf numFmtId="0" fontId="13" fillId="13" borderId="16" xfId="0" applyNumberFormat="1" applyFont="1" applyFill="1" applyBorder="1" applyAlignment="1">
      <alignment vertical="center" wrapText="1"/>
    </xf>
    <xf numFmtId="0" fontId="13" fillId="13" borderId="17" xfId="0" applyNumberFormat="1" applyFont="1" applyFill="1" applyBorder="1" applyAlignment="1">
      <alignment vertical="center" wrapText="1"/>
    </xf>
    <xf numFmtId="0" fontId="13" fillId="13" borderId="18" xfId="0" applyNumberFormat="1" applyFont="1" applyFill="1" applyBorder="1" applyAlignment="1">
      <alignment vertical="center" wrapText="1"/>
    </xf>
    <xf numFmtId="0" fontId="1" fillId="8" borderId="0" xfId="0" applyNumberFormat="1" applyFont="1" applyFill="1" applyBorder="1" applyAlignment="1">
      <alignment horizontal="left" vertical="center"/>
    </xf>
    <xf numFmtId="0" fontId="11" fillId="9" borderId="0" xfId="0" applyNumberFormat="1" applyFont="1" applyFill="1" applyBorder="1" applyAlignment="1">
      <alignment vertical="center" wrapText="1"/>
    </xf>
    <xf numFmtId="0" fontId="3" fillId="1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left" vertical="center"/>
    </xf>
    <xf numFmtId="0" fontId="2" fillId="3" borderId="0" xfId="0" applyNumberFormat="1" applyFont="1" applyFill="1" applyBorder="1" applyAlignment="1">
      <alignment vertical="center" wrapText="1"/>
    </xf>
    <xf numFmtId="0" fontId="7" fillId="7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 applyProtection="1">
      <alignment horizontal="left" vertical="center"/>
    </xf>
    <xf numFmtId="0" fontId="2" fillId="3" borderId="0" xfId="0" applyNumberFormat="1" applyFont="1" applyFill="1" applyBorder="1" applyAlignment="1" applyProtection="1">
      <alignment vertical="center" wrapText="1"/>
    </xf>
    <xf numFmtId="0" fontId="14" fillId="0" borderId="0" xfId="1" applyAlignment="1" applyProtection="1">
      <alignment vertical="center"/>
      <protection locked="0"/>
    </xf>
  </cellXfs>
  <cellStyles count="2">
    <cellStyle name="Hiperlink" xfId="1" builtinId="8"/>
    <cellStyle name="Normal" xfId="0" builtinId="0"/>
  </cellStyles>
  <dxfs count="302">
    <dxf>
      <font>
        <b/>
        <color rgb="FF2E7D32"/>
      </font>
      <fill>
        <patternFill>
          <bgColor rgb="FFE6F4EA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color rgb="FF667085"/>
      </font>
      <fill>
        <patternFill>
          <bgColor rgb="FFEEF1F5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color rgb="FF2E7D32"/>
      </font>
      <fill>
        <patternFill>
          <bgColor rgb="FFE6F4EA"/>
        </patternFill>
      </fill>
    </dxf>
    <dxf>
      <font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color rgb="FF667085"/>
      </font>
      <fill>
        <patternFill>
          <bgColor rgb="FFEEF1F5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color rgb="FF2E7D32"/>
      </font>
      <fill>
        <patternFill>
          <bgColor rgb="FFE6F4EA"/>
        </patternFill>
      </fill>
    </dxf>
    <dxf>
      <font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color rgb="FF667085"/>
      </font>
      <fill>
        <patternFill>
          <bgColor rgb="FFEEF1F5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color rgb="FF2E7D32"/>
      </font>
      <fill>
        <patternFill>
          <bgColor rgb="FFE6F4EA"/>
        </patternFill>
      </fill>
    </dxf>
    <dxf>
      <font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color rgb="FF667085"/>
      </font>
      <fill>
        <patternFill>
          <bgColor rgb="FFEEF1F5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color rgb="FF2E7D32"/>
      </font>
      <fill>
        <patternFill>
          <bgColor rgb="FFE6F4EA"/>
        </patternFill>
      </fill>
    </dxf>
    <dxf>
      <font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color rgb="FF667085"/>
      </font>
      <fill>
        <patternFill>
          <bgColor rgb="FFEEF1F5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color rgb="FF2E7D32"/>
      </font>
      <fill>
        <patternFill>
          <bgColor rgb="FFE6F4EA"/>
        </patternFill>
      </fill>
    </dxf>
    <dxf>
      <font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color rgb="FF667085"/>
      </font>
      <fill>
        <patternFill>
          <bgColor rgb="FFEEF1F5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color rgb="FF2E7D32"/>
      </font>
      <fill>
        <patternFill>
          <bgColor rgb="FFE6F4EA"/>
        </patternFill>
      </fill>
    </dxf>
    <dxf>
      <font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color rgb="FF667085"/>
      </font>
      <fill>
        <patternFill>
          <bgColor rgb="FFEEF1F5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color rgb="FF2E7D32"/>
      </font>
      <fill>
        <patternFill>
          <bgColor rgb="FFE6F4EA"/>
        </patternFill>
      </fill>
    </dxf>
    <dxf>
      <font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color rgb="FF667085"/>
      </font>
      <fill>
        <patternFill>
          <bgColor rgb="FFEEF1F5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color rgb="FF2E7D32"/>
      </font>
      <fill>
        <patternFill>
          <bgColor rgb="FFE6F4EA"/>
        </patternFill>
      </fill>
    </dxf>
    <dxf>
      <font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color rgb="FF667085"/>
      </font>
      <fill>
        <patternFill>
          <bgColor rgb="FFEEF1F5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color rgb="FF2E7D32"/>
      </font>
      <fill>
        <patternFill>
          <bgColor rgb="FFE6F4EA"/>
        </patternFill>
      </fill>
    </dxf>
    <dxf>
      <font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color rgb="FF667085"/>
      </font>
      <fill>
        <patternFill>
          <bgColor rgb="FFEEF1F5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color rgb="FF2E7D32"/>
      </font>
      <fill>
        <patternFill>
          <bgColor rgb="FFE6F4EA"/>
        </patternFill>
      </fill>
    </dxf>
    <dxf>
      <font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color rgb="FF667085"/>
      </font>
      <fill>
        <patternFill>
          <bgColor rgb="FFEEF1F5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color rgb="FF2E7D32"/>
      </font>
      <fill>
        <patternFill>
          <bgColor rgb="FFE6F4EA"/>
        </patternFill>
      </fill>
    </dxf>
    <dxf>
      <font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color rgb="FF667085"/>
      </font>
      <fill>
        <patternFill>
          <bgColor rgb="FFEEF1F5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color rgb="FF2E7D32"/>
      </font>
      <fill>
        <patternFill>
          <bgColor rgb="FFE6F4EA"/>
        </patternFill>
      </fill>
    </dxf>
    <dxf>
      <font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color rgb="FF667085"/>
      </font>
      <fill>
        <patternFill>
          <bgColor rgb="FFEEF1F5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color rgb="FF2E7D32"/>
      </font>
      <fill>
        <patternFill>
          <bgColor rgb="FFE6F4EA"/>
        </patternFill>
      </fill>
    </dxf>
    <dxf>
      <font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color rgb="FF667085"/>
      </font>
      <fill>
        <patternFill>
          <bgColor rgb="FFEEF1F5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color rgb="FF2E7D32"/>
      </font>
      <fill>
        <patternFill>
          <bgColor rgb="FFE6F4EA"/>
        </patternFill>
      </fill>
    </dxf>
    <dxf>
      <font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color rgb="FF667085"/>
      </font>
      <fill>
        <patternFill>
          <bgColor rgb="FFEEF1F5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color rgb="FF2E7D32"/>
      </font>
      <fill>
        <patternFill>
          <bgColor rgb="FFE6F4EA"/>
        </patternFill>
      </fill>
    </dxf>
    <dxf>
      <font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color rgb="FF667085"/>
      </font>
      <fill>
        <patternFill>
          <bgColor rgb="FFEEF1F5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2E7D32"/>
      </font>
      <fill>
        <patternFill>
          <bgColor rgb="FFE6F4EA"/>
        </patternFill>
      </fill>
    </dxf>
    <dxf>
      <font>
        <color rgb="FF2E7D32"/>
      </font>
      <fill>
        <patternFill>
          <bgColor rgb="FFE6F4EA"/>
        </patternFill>
      </fill>
    </dxf>
    <dxf>
      <font>
        <color rgb="FF8A5A00"/>
      </font>
      <fill>
        <patternFill>
          <bgColor rgb="FFFFF3D6"/>
        </patternFill>
      </fill>
    </dxf>
    <dxf>
      <font>
        <b/>
        <color rgb="FFC62828"/>
      </font>
      <fill>
        <patternFill>
          <bgColor rgb="FFFDECEC"/>
        </patternFill>
      </fill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22/10/relationships/richValueRel" Target="richData/richValueRel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microsoft.com/office/2017/06/relationships/rdRichValueStructure" Target="richData/rdrichvaluestructure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microsoft.com/office/2017/06/relationships/rdRichValue" Target="richData/rdrichvalue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1201842</xdr:colOff>
      <xdr:row>0</xdr:row>
      <xdr:rowOff>363855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F36847F-72F6-687D-7E1F-FF723F49D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1121832" cy="2933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255270</xdr:rowOff>
    </xdr:from>
    <xdr:to>
      <xdr:col>0</xdr:col>
      <xdr:colOff>1182792</xdr:colOff>
      <xdr:row>1</xdr:row>
      <xdr:rowOff>167640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CBA1DF-A1A7-4C90-8D90-D30F6FFB1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255270"/>
          <a:ext cx="1129452" cy="2933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247650</xdr:rowOff>
    </xdr:from>
    <xdr:to>
      <xdr:col>0</xdr:col>
      <xdr:colOff>1159932</xdr:colOff>
      <xdr:row>1</xdr:row>
      <xdr:rowOff>163830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333E6A4-4F7F-4D4A-A5B2-C4749FEDF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47650"/>
          <a:ext cx="1121832" cy="2971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257175</xdr:rowOff>
    </xdr:from>
    <xdr:to>
      <xdr:col>0</xdr:col>
      <xdr:colOff>1140882</xdr:colOff>
      <xdr:row>1</xdr:row>
      <xdr:rowOff>173355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2474880-EA05-4724-9433-3A1D77740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57175"/>
          <a:ext cx="1121832" cy="2971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247650</xdr:rowOff>
    </xdr:from>
    <xdr:to>
      <xdr:col>0</xdr:col>
      <xdr:colOff>1207557</xdr:colOff>
      <xdr:row>1</xdr:row>
      <xdr:rowOff>163830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DDB1DA7-5ED2-4E78-A1C3-666F687F7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247650"/>
          <a:ext cx="1121832" cy="2971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238125</xdr:rowOff>
    </xdr:from>
    <xdr:to>
      <xdr:col>1</xdr:col>
      <xdr:colOff>361737</xdr:colOff>
      <xdr:row>1</xdr:row>
      <xdr:rowOff>163830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385D5F-FF8B-401D-9700-9B0F42AD7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38125"/>
          <a:ext cx="1108497" cy="304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</xdr:colOff>
      <xdr:row>0</xdr:row>
      <xdr:rowOff>243840</xdr:rowOff>
    </xdr:from>
    <xdr:to>
      <xdr:col>1</xdr:col>
      <xdr:colOff>439842</xdr:colOff>
      <xdr:row>1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3A938C-8503-45F0-A43A-0F253E0D1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" y="243840"/>
          <a:ext cx="1110402" cy="304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238125</xdr:rowOff>
    </xdr:from>
    <xdr:to>
      <xdr:col>1</xdr:col>
      <xdr:colOff>399837</xdr:colOff>
      <xdr:row>1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D1CAAE7-BD9E-48B0-9D05-ECE253CE2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38125"/>
          <a:ext cx="1108497" cy="304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257175</xdr:rowOff>
    </xdr:from>
    <xdr:to>
      <xdr:col>1</xdr:col>
      <xdr:colOff>441747</xdr:colOff>
      <xdr:row>1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FD05B22-B9B2-4C9C-9361-649A8F83D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57175"/>
          <a:ext cx="1108497" cy="304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219075</xdr:rowOff>
    </xdr:from>
    <xdr:to>
      <xdr:col>1</xdr:col>
      <xdr:colOff>447462</xdr:colOff>
      <xdr:row>1</xdr:row>
      <xdr:rowOff>139065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4DD4EAE-2E71-4E84-927E-15303519D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19075"/>
          <a:ext cx="1108497" cy="304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247650</xdr:rowOff>
    </xdr:from>
    <xdr:to>
      <xdr:col>1</xdr:col>
      <xdr:colOff>403647</xdr:colOff>
      <xdr:row>1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42D1493-1B3B-47AF-A384-45581E8CB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47650"/>
          <a:ext cx="1108497" cy="304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247650</xdr:rowOff>
    </xdr:from>
    <xdr:to>
      <xdr:col>1</xdr:col>
      <xdr:colOff>422697</xdr:colOff>
      <xdr:row>1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BA910EF-D3EE-4EA6-9ABA-D02F98F58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47650"/>
          <a:ext cx="1108497" cy="304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247650</xdr:rowOff>
    </xdr:from>
    <xdr:to>
      <xdr:col>1</xdr:col>
      <xdr:colOff>432222</xdr:colOff>
      <xdr:row>1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3CB8557-FDF3-452F-B500-0A64DB7B8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247650"/>
          <a:ext cx="1108497" cy="304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247650</xdr:rowOff>
    </xdr:from>
    <xdr:to>
      <xdr:col>1</xdr:col>
      <xdr:colOff>441747</xdr:colOff>
      <xdr:row>1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649B478-8454-47E1-9D7C-FF4FDF127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47650"/>
          <a:ext cx="1108497" cy="304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238125</xdr:rowOff>
    </xdr:from>
    <xdr:to>
      <xdr:col>1</xdr:col>
      <xdr:colOff>441747</xdr:colOff>
      <xdr:row>1</xdr:row>
      <xdr:rowOff>161925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5EA2960-8DBD-4E48-B068-4038B82AB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38125"/>
          <a:ext cx="1108497" cy="304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247650</xdr:rowOff>
    </xdr:from>
    <xdr:to>
      <xdr:col>1</xdr:col>
      <xdr:colOff>441747</xdr:colOff>
      <xdr:row>1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86781A2-4B8F-4D5E-BAB3-32C7B1675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47650"/>
          <a:ext cx="1108497" cy="304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238125</xdr:rowOff>
    </xdr:from>
    <xdr:to>
      <xdr:col>1</xdr:col>
      <xdr:colOff>441747</xdr:colOff>
      <xdr:row>1</xdr:row>
      <xdr:rowOff>161925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3C821CB-E0CF-4036-A7B8-942AEA1DC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38125"/>
          <a:ext cx="1108497" cy="304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238125</xdr:rowOff>
    </xdr:from>
    <xdr:to>
      <xdr:col>1</xdr:col>
      <xdr:colOff>441747</xdr:colOff>
      <xdr:row>1</xdr:row>
      <xdr:rowOff>161925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8E3983B-5B12-4649-8286-DFC3931BB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38125"/>
          <a:ext cx="1108497" cy="3048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228600</xdr:rowOff>
    </xdr:from>
    <xdr:to>
      <xdr:col>1</xdr:col>
      <xdr:colOff>451272</xdr:colOff>
      <xdr:row>1</xdr:row>
      <xdr:rowOff>152400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408D3D1-699B-4A6F-87A5-1AC5CE827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28600"/>
          <a:ext cx="1108497" cy="3048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238125</xdr:rowOff>
    </xdr:from>
    <xdr:to>
      <xdr:col>1</xdr:col>
      <xdr:colOff>441747</xdr:colOff>
      <xdr:row>1</xdr:row>
      <xdr:rowOff>161925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6726711-FB39-462F-AAF2-E44CC8E7C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38125"/>
          <a:ext cx="1108497" cy="3048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238125</xdr:rowOff>
    </xdr:from>
    <xdr:to>
      <xdr:col>1</xdr:col>
      <xdr:colOff>394122</xdr:colOff>
      <xdr:row>1</xdr:row>
      <xdr:rowOff>161925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84A058C-7315-4142-8064-2C7E5B2AA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38125"/>
          <a:ext cx="1108497" cy="3048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1000000}" name="T_Cronograma" displayName="T_Cronograma" ref="A5:C55" totalsRowShown="0">
  <tableColumns count="3">
    <tableColumn id="1" xr3:uid="{00000000-0010-0000-0100-000001000000}" name="Atividade"/>
    <tableColumn id="2" xr3:uid="{00000000-0010-0000-0100-000002000000}" name="Início"/>
    <tableColumn id="3" xr3:uid="{00000000-0010-0000-0100-000003000000}" name="Fi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2000000}" name="T_ResumoVagas" displayName="T_ResumoVagas" ref="A7:J22" totalsRowShown="0">
  <tableColumns count="10">
    <tableColumn id="1" xr3:uid="{00000000-0010-0000-0200-000001000000}" name="Formação"/>
    <tableColumn id="2" xr3:uid="{00000000-0010-0000-0200-000002000000}" name="AC"/>
    <tableColumn id="3" xr3:uid="{00000000-0010-0000-0200-000003000000}" name="PcD"/>
    <tableColumn id="4" xr3:uid="{00000000-0010-0000-0200-000004000000}" name="PP"/>
    <tableColumn id="5" xr3:uid="{00000000-0010-0000-0200-000005000000}" name="PI"/>
    <tableColumn id="6" xr3:uid="{00000000-0010-0000-0200-000006000000}" name="PQ"/>
    <tableColumn id="7" xr3:uid="{00000000-0010-0000-0200-000007000000}" name="PPIQ"/>
    <tableColumn id="8" xr3:uid="{00000000-0010-0000-0200-000008000000}" name="PI/PQ"/>
    <tableColumn id="9" xr3:uid="{00000000-0010-0000-0200-000009000000}" name="Total"/>
    <tableColumn id="10" xr3:uid="{00000000-0010-0000-0200-00000A000000}" name="% do edit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3000000}" name="T_VagasDRE" displayName="T_VagasDRE" ref="A7:L344" totalsRowShown="0">
  <autoFilter ref="A7:L344" xr:uid="{00000000-0009-0000-0100-000011000000}"/>
  <tableColumns count="12">
    <tableColumn id="1" xr3:uid="{00000000-0010-0000-0300-000001000000}" name="DRE"/>
    <tableColumn id="2" xr3:uid="{00000000-0010-0000-0300-000002000000}" name="Municípios / distritos"/>
    <tableColumn id="3" xr3:uid="{00000000-0010-0000-0300-000003000000}" name="Cargo"/>
    <tableColumn id="4" xr3:uid="{00000000-0010-0000-0300-000004000000}" name="Formação"/>
    <tableColumn id="5" xr3:uid="{00000000-0010-0000-0300-000005000000}" name="AC"/>
    <tableColumn id="6" xr3:uid="{00000000-0010-0000-0300-000006000000}" name="PcD"/>
    <tableColumn id="7" xr3:uid="{00000000-0010-0000-0300-000007000000}" name="PP"/>
    <tableColumn id="8" xr3:uid="{00000000-0010-0000-0300-000008000000}" name="PI"/>
    <tableColumn id="9" xr3:uid="{00000000-0010-0000-0300-000009000000}" name="PQ"/>
    <tableColumn id="10" xr3:uid="{00000000-0010-0000-0300-00000A000000}" name="PPIQ"/>
    <tableColumn id="11" xr3:uid="{00000000-0010-0000-0300-00000B000000}" name="PI/PQ"/>
    <tableColumn id="12" xr3:uid="{00000000-0010-0000-0300-00000C000000}" name="Total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_BaseComum" displayName="T_BaseComum" ref="A7:N109" totalsRowShown="0" headerRowDxfId="301">
  <autoFilter ref="A7:N109" xr:uid="{00000000-0009-0000-0100-000001000000}"/>
  <tableColumns count="14">
    <tableColumn id="1" xr3:uid="{00000000-0010-0000-0400-000001000000}" name="ID"/>
    <tableColumn id="2" xr3:uid="{00000000-0010-0000-0400-000002000000}" name="Disciplina / Área"/>
    <tableColumn id="3" xr3:uid="{00000000-0010-0000-0400-000003000000}" name="Bloco"/>
    <tableColumn id="4" xr3:uid="{00000000-0010-0000-0400-000004000000}" name="Tópico verticalizado"/>
    <tableColumn id="5" xr3:uid="{00000000-0010-0000-0400-000005000000}" name="Prioridade" dataDxfId="300"/>
    <tableColumn id="6" xr3:uid="{00000000-0010-0000-0400-000006000000}" name="Status" dataDxfId="299"/>
    <tableColumn id="7" xr3:uid="{00000000-0010-0000-0400-000007000000}" name="Estudo" dataDxfId="298"/>
    <tableColumn id="8" xr3:uid="{00000000-0010-0000-0400-000008000000}" name="Rev. 24h" dataDxfId="297"/>
    <tableColumn id="9" xr3:uid="{00000000-0010-0000-0400-000009000000}" name="Rev. 7d" dataDxfId="296"/>
    <tableColumn id="10" xr3:uid="{00000000-0010-0000-0400-00000A000000}" name="Rev. 30d" dataDxfId="295"/>
    <tableColumn id="11" xr3:uid="{00000000-0010-0000-0400-00000B000000}" name="Questões" dataDxfId="294"/>
    <tableColumn id="12" xr3:uid="{00000000-0010-0000-0400-00000C000000}" name="Acertos" dataDxfId="293"/>
    <tableColumn id="13" xr3:uid="{00000000-0010-0000-0400-00000D000000}" name="% acertos" dataDxfId="292"/>
    <tableColumn id="14" xr3:uid="{00000000-0010-0000-0400-00000E000000}" name="Observações" dataDxfId="29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T_Matematica" displayName="T_Matematica" ref="A7:N31" totalsRowShown="0" headerRowDxfId="290" dataDxfId="289">
  <autoFilter ref="A7:N31" xr:uid="{00000000-0009-0000-0100-000002000000}"/>
  <tableColumns count="14">
    <tableColumn id="1" xr3:uid="{00000000-0010-0000-0500-000001000000}" name="ID" dataDxfId="288"/>
    <tableColumn id="2" xr3:uid="{00000000-0010-0000-0500-000002000000}" name="Disciplina / Área" dataDxfId="287"/>
    <tableColumn id="3" xr3:uid="{00000000-0010-0000-0500-000003000000}" name="Bloco" dataDxfId="286"/>
    <tableColumn id="4" xr3:uid="{00000000-0010-0000-0500-000004000000}" name="Tópico verticalizado" dataDxfId="285"/>
    <tableColumn id="5" xr3:uid="{00000000-0010-0000-0500-000005000000}" name="Prioridade" dataDxfId="284"/>
    <tableColumn id="6" xr3:uid="{00000000-0010-0000-0500-000006000000}" name="Status" dataDxfId="283"/>
    <tableColumn id="7" xr3:uid="{00000000-0010-0000-0500-000007000000}" name="Estudo" dataDxfId="282"/>
    <tableColumn id="8" xr3:uid="{00000000-0010-0000-0500-000008000000}" name="Rev. 24h" dataDxfId="281"/>
    <tableColumn id="9" xr3:uid="{00000000-0010-0000-0500-000009000000}" name="Rev. 7d" dataDxfId="280"/>
    <tableColumn id="10" xr3:uid="{00000000-0010-0000-0500-00000A000000}" name="Rev. 30d" dataDxfId="279"/>
    <tableColumn id="11" xr3:uid="{00000000-0010-0000-0500-00000B000000}" name="Questões" dataDxfId="278"/>
    <tableColumn id="12" xr3:uid="{00000000-0010-0000-0500-00000C000000}" name="Acertos" dataDxfId="277"/>
    <tableColumn id="13" xr3:uid="{00000000-0010-0000-0500-00000D000000}" name="% acertos" dataDxfId="276"/>
    <tableColumn id="14" xr3:uid="{00000000-0010-0000-0500-00000E000000}" name="Observações" dataDxfId="27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6000000}" name="T_LinguaPortuguesa" displayName="T_LinguaPortuguesa" ref="A7:N36" totalsRowShown="0" headerRowDxfId="274">
  <autoFilter ref="A7:N36" xr:uid="{00000000-0009-0000-0100-000003000000}"/>
  <tableColumns count="14">
    <tableColumn id="1" xr3:uid="{00000000-0010-0000-0600-000001000000}" name="ID"/>
    <tableColumn id="2" xr3:uid="{00000000-0010-0000-0600-000002000000}" name="Disciplina / Área"/>
    <tableColumn id="3" xr3:uid="{00000000-0010-0000-0600-000003000000}" name="Bloco"/>
    <tableColumn id="4" xr3:uid="{00000000-0010-0000-0600-000004000000}" name="Tópico verticalizado"/>
    <tableColumn id="5" xr3:uid="{00000000-0010-0000-0600-000005000000}" name="Prioridade"/>
    <tableColumn id="6" xr3:uid="{00000000-0010-0000-0600-000006000000}" name="Status"/>
    <tableColumn id="7" xr3:uid="{00000000-0010-0000-0600-000007000000}" name="Estudo"/>
    <tableColumn id="8" xr3:uid="{00000000-0010-0000-0600-000008000000}" name="Rev. 24h"/>
    <tableColumn id="9" xr3:uid="{00000000-0010-0000-0600-000009000000}" name="Rev. 7d"/>
    <tableColumn id="10" xr3:uid="{00000000-0010-0000-0600-00000A000000}" name="Rev. 30d"/>
    <tableColumn id="11" xr3:uid="{00000000-0010-0000-0600-00000B000000}" name="Questões"/>
    <tableColumn id="12" xr3:uid="{00000000-0010-0000-0600-00000C000000}" name="Acertos"/>
    <tableColumn id="13" xr3:uid="{00000000-0010-0000-0600-00000D000000}" name="% acertos"/>
    <tableColumn id="14" xr3:uid="{00000000-0010-0000-0600-00000E000000}" name="Observações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7000000}" name="T_EdEspecialLibras" displayName="T_EdEspecialLibras" ref="A7:N62" totalsRowShown="0">
  <autoFilter ref="A7:N62" xr:uid="{00000000-0009-0000-0100-000004000000}"/>
  <tableColumns count="14">
    <tableColumn id="1" xr3:uid="{00000000-0010-0000-0700-000001000000}" name="ID"/>
    <tableColumn id="2" xr3:uid="{00000000-0010-0000-0700-000002000000}" name="Disciplina / Área"/>
    <tableColumn id="3" xr3:uid="{00000000-0010-0000-0700-000003000000}" name="Bloco"/>
    <tableColumn id="4" xr3:uid="{00000000-0010-0000-0700-000004000000}" name="Tópico verticalizado"/>
    <tableColumn id="5" xr3:uid="{00000000-0010-0000-0700-000005000000}" name="Prioridade" dataDxfId="273"/>
    <tableColumn id="6" xr3:uid="{00000000-0010-0000-0700-000006000000}" name="Status" dataDxfId="272"/>
    <tableColumn id="7" xr3:uid="{00000000-0010-0000-0700-000007000000}" name="Estudo" dataDxfId="271"/>
    <tableColumn id="8" xr3:uid="{00000000-0010-0000-0700-000008000000}" name="Rev. 24h" dataDxfId="270"/>
    <tableColumn id="9" xr3:uid="{00000000-0010-0000-0700-000009000000}" name="Rev. 7d" dataDxfId="269"/>
    <tableColumn id="10" xr3:uid="{00000000-0010-0000-0700-00000A000000}" name="Rev. 30d" dataDxfId="268"/>
    <tableColumn id="11" xr3:uid="{00000000-0010-0000-0700-00000B000000}" name="Questões" dataDxfId="267"/>
    <tableColumn id="12" xr3:uid="{00000000-0010-0000-0700-00000C000000}" name="Acertos" dataDxfId="266"/>
    <tableColumn id="13" xr3:uid="{00000000-0010-0000-0700-00000D000000}" name="% acertos" dataDxfId="265"/>
    <tableColumn id="14" xr3:uid="{00000000-0010-0000-0700-00000E000000}" name="Observações" dataDxfId="26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8000000}" name="T_Historia" displayName="T_Historia" ref="A7:N157" totalsRowShown="0">
  <autoFilter ref="A7:N157" xr:uid="{00000000-0009-0000-0100-000005000000}"/>
  <tableColumns count="14">
    <tableColumn id="1" xr3:uid="{00000000-0010-0000-0800-000001000000}" name="ID"/>
    <tableColumn id="2" xr3:uid="{00000000-0010-0000-0800-000002000000}" name="Disciplina / Área"/>
    <tableColumn id="3" xr3:uid="{00000000-0010-0000-0800-000003000000}" name="Bloco"/>
    <tableColumn id="4" xr3:uid="{00000000-0010-0000-0800-000004000000}" name="Tópico verticalizado"/>
    <tableColumn id="5" xr3:uid="{00000000-0010-0000-0800-000005000000}" name="Prioridade" dataDxfId="263"/>
    <tableColumn id="6" xr3:uid="{00000000-0010-0000-0800-000006000000}" name="Status" dataDxfId="262"/>
    <tableColumn id="7" xr3:uid="{00000000-0010-0000-0800-000007000000}" name="Estudo" dataDxfId="261"/>
    <tableColumn id="8" xr3:uid="{00000000-0010-0000-0800-000008000000}" name="Rev. 24h" dataDxfId="260"/>
    <tableColumn id="9" xr3:uid="{00000000-0010-0000-0800-000009000000}" name="Rev. 7d" dataDxfId="259"/>
    <tableColumn id="10" xr3:uid="{00000000-0010-0000-0800-00000A000000}" name="Rev. 30d" dataDxfId="258"/>
    <tableColumn id="11" xr3:uid="{00000000-0010-0000-0800-00000B000000}" name="Questões" dataDxfId="257"/>
    <tableColumn id="12" xr3:uid="{00000000-0010-0000-0800-00000C000000}" name="Acertos" dataDxfId="256"/>
    <tableColumn id="13" xr3:uid="{00000000-0010-0000-0800-00000D000000}" name="% acertos" dataDxfId="255"/>
    <tableColumn id="14" xr3:uid="{00000000-0010-0000-0800-00000E000000}" name="Observações" dataDxfId="25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9000000}" name="T_Geografia" displayName="T_Geografia" ref="A7:N167" totalsRowShown="0">
  <autoFilter ref="A7:N167" xr:uid="{00000000-0009-0000-0100-000006000000}"/>
  <tableColumns count="14">
    <tableColumn id="1" xr3:uid="{00000000-0010-0000-0900-000001000000}" name="ID"/>
    <tableColumn id="2" xr3:uid="{00000000-0010-0000-0900-000002000000}" name="Disciplina / Área"/>
    <tableColumn id="3" xr3:uid="{00000000-0010-0000-0900-000003000000}" name="Bloco"/>
    <tableColumn id="4" xr3:uid="{00000000-0010-0000-0900-000004000000}" name="Tópico verticalizado"/>
    <tableColumn id="5" xr3:uid="{00000000-0010-0000-0900-000005000000}" name="Prioridade" dataDxfId="253"/>
    <tableColumn id="6" xr3:uid="{00000000-0010-0000-0900-000006000000}" name="Status" dataDxfId="252"/>
    <tableColumn id="7" xr3:uid="{00000000-0010-0000-0900-000007000000}" name="Estudo" dataDxfId="251"/>
    <tableColumn id="8" xr3:uid="{00000000-0010-0000-0900-000008000000}" name="Rev. 24h" dataDxfId="250"/>
    <tableColumn id="9" xr3:uid="{00000000-0010-0000-0900-000009000000}" name="Rev. 7d" dataDxfId="249"/>
    <tableColumn id="10" xr3:uid="{00000000-0010-0000-0900-00000A000000}" name="Rev. 30d" dataDxfId="248"/>
    <tableColumn id="11" xr3:uid="{00000000-0010-0000-0900-00000B000000}" name="Questões" dataDxfId="247"/>
    <tableColumn id="12" xr3:uid="{00000000-0010-0000-0900-00000C000000}" name="Acertos" dataDxfId="246"/>
    <tableColumn id="13" xr3:uid="{00000000-0010-0000-0900-00000D000000}" name="% acertos" dataDxfId="245"/>
    <tableColumn id="14" xr3:uid="{00000000-0010-0000-0900-00000E000000}" name="Observações" dataDxfId="24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A000000}" name="T_Filosofia" displayName="T_Filosofia" ref="A7:N62" totalsRowShown="0">
  <autoFilter ref="A7:N62" xr:uid="{00000000-0009-0000-0100-000007000000}"/>
  <tableColumns count="14">
    <tableColumn id="1" xr3:uid="{00000000-0010-0000-0A00-000001000000}" name="ID"/>
    <tableColumn id="2" xr3:uid="{00000000-0010-0000-0A00-000002000000}" name="Disciplina / Área"/>
    <tableColumn id="3" xr3:uid="{00000000-0010-0000-0A00-000003000000}" name="Bloco"/>
    <tableColumn id="4" xr3:uid="{00000000-0010-0000-0A00-000004000000}" name="Tópico verticalizado"/>
    <tableColumn id="5" xr3:uid="{00000000-0010-0000-0A00-000005000000}" name="Prioridade" dataDxfId="243"/>
    <tableColumn id="6" xr3:uid="{00000000-0010-0000-0A00-000006000000}" name="Status" dataDxfId="242"/>
    <tableColumn id="7" xr3:uid="{00000000-0010-0000-0A00-000007000000}" name="Estudo" dataDxfId="241"/>
    <tableColumn id="8" xr3:uid="{00000000-0010-0000-0A00-000008000000}" name="Rev. 24h" dataDxfId="240"/>
    <tableColumn id="9" xr3:uid="{00000000-0010-0000-0A00-000009000000}" name="Rev. 7d" dataDxfId="239"/>
    <tableColumn id="10" xr3:uid="{00000000-0010-0000-0A00-00000A000000}" name="Rev. 30d" dataDxfId="238"/>
    <tableColumn id="11" xr3:uid="{00000000-0010-0000-0A00-00000B000000}" name="Questões" dataDxfId="237"/>
    <tableColumn id="12" xr3:uid="{00000000-0010-0000-0A00-00000C000000}" name="Acertos" dataDxfId="236"/>
    <tableColumn id="13" xr3:uid="{00000000-0010-0000-0A00-00000D000000}" name="% acertos" dataDxfId="235"/>
    <tableColumn id="14" xr3:uid="{00000000-0010-0000-0A00-00000E000000}" name="Observações" dataDxfId="23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B000000}" name="T_Sociologia" displayName="T_Sociologia" ref="A7:N35" totalsRowShown="0">
  <autoFilter ref="A7:N35" xr:uid="{00000000-0009-0000-0100-000008000000}"/>
  <tableColumns count="14">
    <tableColumn id="1" xr3:uid="{00000000-0010-0000-0B00-000001000000}" name="ID"/>
    <tableColumn id="2" xr3:uid="{00000000-0010-0000-0B00-000002000000}" name="Disciplina / Área"/>
    <tableColumn id="3" xr3:uid="{00000000-0010-0000-0B00-000003000000}" name="Bloco"/>
    <tableColumn id="4" xr3:uid="{00000000-0010-0000-0B00-000004000000}" name="Tópico verticalizado"/>
    <tableColumn id="5" xr3:uid="{00000000-0010-0000-0B00-000005000000}" name="Prioridade" dataDxfId="233"/>
    <tableColumn id="6" xr3:uid="{00000000-0010-0000-0B00-000006000000}" name="Status" dataDxfId="232"/>
    <tableColumn id="7" xr3:uid="{00000000-0010-0000-0B00-000007000000}" name="Estudo" dataDxfId="231"/>
    <tableColumn id="8" xr3:uid="{00000000-0010-0000-0B00-000008000000}" name="Rev. 24h" dataDxfId="230"/>
    <tableColumn id="9" xr3:uid="{00000000-0010-0000-0B00-000009000000}" name="Rev. 7d" dataDxfId="229"/>
    <tableColumn id="10" xr3:uid="{00000000-0010-0000-0B00-00000A000000}" name="Rev. 30d" dataDxfId="228"/>
    <tableColumn id="11" xr3:uid="{00000000-0010-0000-0B00-00000B000000}" name="Questões" dataDxfId="227"/>
    <tableColumn id="12" xr3:uid="{00000000-0010-0000-0B00-00000C000000}" name="Acertos" dataDxfId="226"/>
    <tableColumn id="13" xr3:uid="{00000000-0010-0000-0B00-00000D000000}" name="% acertos" dataDxfId="225"/>
    <tableColumn id="14" xr3:uid="{00000000-0010-0000-0B00-00000E000000}" name="Observações" dataDxfId="224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C000000}" name="T_Fisica" displayName="T_Fisica" ref="A7:N50" totalsRowShown="0">
  <autoFilter ref="A7:N50" xr:uid="{00000000-0009-0000-0100-000009000000}"/>
  <tableColumns count="14">
    <tableColumn id="1" xr3:uid="{00000000-0010-0000-0C00-000001000000}" name="ID"/>
    <tableColumn id="2" xr3:uid="{00000000-0010-0000-0C00-000002000000}" name="Disciplina / Área"/>
    <tableColumn id="3" xr3:uid="{00000000-0010-0000-0C00-000003000000}" name="Bloco"/>
    <tableColumn id="4" xr3:uid="{00000000-0010-0000-0C00-000004000000}" name="Tópico verticalizado"/>
    <tableColumn id="5" xr3:uid="{00000000-0010-0000-0C00-000005000000}" name="Prioridade" dataDxfId="223"/>
    <tableColumn id="6" xr3:uid="{00000000-0010-0000-0C00-000006000000}" name="Status" dataDxfId="222"/>
    <tableColumn id="7" xr3:uid="{00000000-0010-0000-0C00-000007000000}" name="Estudo" dataDxfId="221"/>
    <tableColumn id="8" xr3:uid="{00000000-0010-0000-0C00-000008000000}" name="Rev. 24h" dataDxfId="220"/>
    <tableColumn id="9" xr3:uid="{00000000-0010-0000-0C00-000009000000}" name="Rev. 7d" dataDxfId="219"/>
    <tableColumn id="10" xr3:uid="{00000000-0010-0000-0C00-00000A000000}" name="Rev. 30d" dataDxfId="218"/>
    <tableColumn id="11" xr3:uid="{00000000-0010-0000-0C00-00000B000000}" name="Questões" dataDxfId="217"/>
    <tableColumn id="12" xr3:uid="{00000000-0010-0000-0C00-00000C000000}" name="Acertos" dataDxfId="216"/>
    <tableColumn id="13" xr3:uid="{00000000-0010-0000-0C00-00000D000000}" name="% acertos" dataDxfId="215"/>
    <tableColumn id="14" xr3:uid="{00000000-0010-0000-0C00-00000E000000}" name="Observações" dataDxfId="214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D000000}" name="T_Quimica" displayName="T_Quimica" ref="A7:N46" totalsRowShown="0">
  <autoFilter ref="A7:N46" xr:uid="{00000000-0009-0000-0100-00000A000000}"/>
  <tableColumns count="14">
    <tableColumn id="1" xr3:uid="{00000000-0010-0000-0D00-000001000000}" name="ID"/>
    <tableColumn id="2" xr3:uid="{00000000-0010-0000-0D00-000002000000}" name="Disciplina / Área"/>
    <tableColumn id="3" xr3:uid="{00000000-0010-0000-0D00-000003000000}" name="Bloco"/>
    <tableColumn id="4" xr3:uid="{00000000-0010-0000-0D00-000004000000}" name="Tópico verticalizado"/>
    <tableColumn id="5" xr3:uid="{00000000-0010-0000-0D00-000005000000}" name="Prioridade" dataDxfId="213"/>
    <tableColumn id="6" xr3:uid="{00000000-0010-0000-0D00-000006000000}" name="Status" dataDxfId="212"/>
    <tableColumn id="7" xr3:uid="{00000000-0010-0000-0D00-000007000000}" name="Estudo" dataDxfId="211"/>
    <tableColumn id="8" xr3:uid="{00000000-0010-0000-0D00-000008000000}" name="Rev. 24h" dataDxfId="210"/>
    <tableColumn id="9" xr3:uid="{00000000-0010-0000-0D00-000009000000}" name="Rev. 7d" dataDxfId="209"/>
    <tableColumn id="10" xr3:uid="{00000000-0010-0000-0D00-00000A000000}" name="Rev. 30d" dataDxfId="208"/>
    <tableColumn id="11" xr3:uid="{00000000-0010-0000-0D00-00000B000000}" name="Questões" dataDxfId="207"/>
    <tableColumn id="12" xr3:uid="{00000000-0010-0000-0D00-00000C000000}" name="Acertos" dataDxfId="206"/>
    <tableColumn id="13" xr3:uid="{00000000-0010-0000-0D00-00000D000000}" name="% acertos" dataDxfId="205"/>
    <tableColumn id="14" xr3:uid="{00000000-0010-0000-0D00-00000E000000}" name="Observações" dataDxfId="204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E000000}" name="T_Biologia" displayName="T_Biologia" ref="A7:N27" totalsRowShown="0">
  <autoFilter ref="A7:N27" xr:uid="{00000000-0009-0000-0100-00000B000000}"/>
  <tableColumns count="14">
    <tableColumn id="1" xr3:uid="{00000000-0010-0000-0E00-000001000000}" name="ID"/>
    <tableColumn id="2" xr3:uid="{00000000-0010-0000-0E00-000002000000}" name="Disciplina / Área"/>
    <tableColumn id="3" xr3:uid="{00000000-0010-0000-0E00-000003000000}" name="Bloco"/>
    <tableColumn id="4" xr3:uid="{00000000-0010-0000-0E00-000004000000}" name="Tópico verticalizado"/>
    <tableColumn id="5" xr3:uid="{00000000-0010-0000-0E00-000005000000}" name="Prioridade" dataDxfId="203"/>
    <tableColumn id="6" xr3:uid="{00000000-0010-0000-0E00-000006000000}" name="Status" dataDxfId="202"/>
    <tableColumn id="7" xr3:uid="{00000000-0010-0000-0E00-000007000000}" name="Estudo" dataDxfId="201"/>
    <tableColumn id="8" xr3:uid="{00000000-0010-0000-0E00-000008000000}" name="Rev. 24h" dataDxfId="200"/>
    <tableColumn id="9" xr3:uid="{00000000-0010-0000-0E00-000009000000}" name="Rev. 7d" dataDxfId="199"/>
    <tableColumn id="10" xr3:uid="{00000000-0010-0000-0E00-00000A000000}" name="Rev. 30d" dataDxfId="198"/>
    <tableColumn id="11" xr3:uid="{00000000-0010-0000-0E00-00000B000000}" name="Questões" dataDxfId="197"/>
    <tableColumn id="12" xr3:uid="{00000000-0010-0000-0E00-00000C000000}" name="Acertos" dataDxfId="196"/>
    <tableColumn id="13" xr3:uid="{00000000-0010-0000-0E00-00000D000000}" name="% acertos" dataDxfId="195"/>
    <tableColumn id="14" xr3:uid="{00000000-0010-0000-0E00-00000E000000}" name="Observações" dataDxfId="19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F000000}" name="T_LinguaInglesa" displayName="T_LinguaInglesa" ref="A7:N25" totalsRowShown="0">
  <autoFilter ref="A7:N25" xr:uid="{00000000-0009-0000-0100-00000C000000}"/>
  <tableColumns count="14">
    <tableColumn id="1" xr3:uid="{00000000-0010-0000-0F00-000001000000}" name="ID"/>
    <tableColumn id="2" xr3:uid="{00000000-0010-0000-0F00-000002000000}" name="Disciplina / Área"/>
    <tableColumn id="3" xr3:uid="{00000000-0010-0000-0F00-000003000000}" name="Bloco"/>
    <tableColumn id="4" xr3:uid="{00000000-0010-0000-0F00-000004000000}" name="Tópico verticalizado"/>
    <tableColumn id="5" xr3:uid="{00000000-0010-0000-0F00-000005000000}" name="Prioridade" dataDxfId="193"/>
    <tableColumn id="6" xr3:uid="{00000000-0010-0000-0F00-000006000000}" name="Status" dataDxfId="192"/>
    <tableColumn id="7" xr3:uid="{00000000-0010-0000-0F00-000007000000}" name="Estudo" dataDxfId="191"/>
    <tableColumn id="8" xr3:uid="{00000000-0010-0000-0F00-000008000000}" name="Rev. 24h" dataDxfId="190"/>
    <tableColumn id="9" xr3:uid="{00000000-0010-0000-0F00-000009000000}" name="Rev. 7d" dataDxfId="189"/>
    <tableColumn id="10" xr3:uid="{00000000-0010-0000-0F00-00000A000000}" name="Rev. 30d" dataDxfId="188"/>
    <tableColumn id="11" xr3:uid="{00000000-0010-0000-0F00-00000B000000}" name="Questões" dataDxfId="187"/>
    <tableColumn id="12" xr3:uid="{00000000-0010-0000-0F00-00000C000000}" name="Acertos" dataDxfId="186"/>
    <tableColumn id="13" xr3:uid="{00000000-0010-0000-0F00-00000D000000}" name="% acertos" dataDxfId="185"/>
    <tableColumn id="14" xr3:uid="{00000000-0010-0000-0F00-00000E000000}" name="Observações" dataDxfId="184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10000000}" name="T_Artes" displayName="T_Artes" ref="A7:N25" totalsRowShown="0">
  <autoFilter ref="A7:N25" xr:uid="{00000000-0009-0000-0100-00000D000000}"/>
  <tableColumns count="14">
    <tableColumn id="1" xr3:uid="{00000000-0010-0000-1000-000001000000}" name="ID"/>
    <tableColumn id="2" xr3:uid="{00000000-0010-0000-1000-000002000000}" name="Disciplina / Área"/>
    <tableColumn id="3" xr3:uid="{00000000-0010-0000-1000-000003000000}" name="Bloco"/>
    <tableColumn id="4" xr3:uid="{00000000-0010-0000-1000-000004000000}" name="Tópico verticalizado"/>
    <tableColumn id="5" xr3:uid="{00000000-0010-0000-1000-000005000000}" name="Prioridade" dataDxfId="183"/>
    <tableColumn id="6" xr3:uid="{00000000-0010-0000-1000-000006000000}" name="Status" dataDxfId="182"/>
    <tableColumn id="7" xr3:uid="{00000000-0010-0000-1000-000007000000}" name="Estudo" dataDxfId="181"/>
    <tableColumn id="8" xr3:uid="{00000000-0010-0000-1000-000008000000}" name="Rev. 24h" dataDxfId="180"/>
    <tableColumn id="9" xr3:uid="{00000000-0010-0000-1000-000009000000}" name="Rev. 7d" dataDxfId="179"/>
    <tableColumn id="10" xr3:uid="{00000000-0010-0000-1000-00000A000000}" name="Rev. 30d" dataDxfId="178"/>
    <tableColumn id="11" xr3:uid="{00000000-0010-0000-1000-00000B000000}" name="Questões" dataDxfId="177"/>
    <tableColumn id="12" xr3:uid="{00000000-0010-0000-1000-00000C000000}" name="Acertos" dataDxfId="176"/>
    <tableColumn id="13" xr3:uid="{00000000-0010-0000-1000-00000D000000}" name="% acertos" dataDxfId="175"/>
    <tableColumn id="14" xr3:uid="{00000000-0010-0000-1000-00000E000000}" name="Observações" dataDxfId="174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11000000}" name="T_EducacaoFisica" displayName="T_EducacaoFisica" ref="A7:N41" totalsRowShown="0">
  <autoFilter ref="A7:N41" xr:uid="{00000000-0009-0000-0100-00000E000000}"/>
  <tableColumns count="14">
    <tableColumn id="1" xr3:uid="{00000000-0010-0000-1100-000001000000}" name="ID"/>
    <tableColumn id="2" xr3:uid="{00000000-0010-0000-1100-000002000000}" name="Disciplina / Área"/>
    <tableColumn id="3" xr3:uid="{00000000-0010-0000-1100-000003000000}" name="Bloco"/>
    <tableColumn id="4" xr3:uid="{00000000-0010-0000-1100-000004000000}" name="Tópico verticalizado"/>
    <tableColumn id="5" xr3:uid="{00000000-0010-0000-1100-000005000000}" name="Prioridade" dataDxfId="173"/>
    <tableColumn id="6" xr3:uid="{00000000-0010-0000-1100-000006000000}" name="Status" dataDxfId="172"/>
    <tableColumn id="7" xr3:uid="{00000000-0010-0000-1100-000007000000}" name="Estudo" dataDxfId="171"/>
    <tableColumn id="8" xr3:uid="{00000000-0010-0000-1100-000008000000}" name="Rev. 24h" dataDxfId="170"/>
    <tableColumn id="9" xr3:uid="{00000000-0010-0000-1100-000009000000}" name="Rev. 7d" dataDxfId="169"/>
    <tableColumn id="10" xr3:uid="{00000000-0010-0000-1100-00000A000000}" name="Rev. 30d" dataDxfId="168"/>
    <tableColumn id="11" xr3:uid="{00000000-0010-0000-1100-00000B000000}" name="Questões" dataDxfId="167"/>
    <tableColumn id="12" xr3:uid="{00000000-0010-0000-1100-00000C000000}" name="Acertos" dataDxfId="166"/>
    <tableColumn id="13" xr3:uid="{00000000-0010-0000-1100-00000D000000}" name="% acertos" dataDxfId="165"/>
    <tableColumn id="14" xr3:uid="{00000000-0010-0000-1100-00000E000000}" name="Observações" dataDxfId="164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12000000}" name="T_EdEspecialAEE" displayName="T_EdEspecialAEE" ref="A7:N24" totalsRowShown="0">
  <autoFilter ref="A7:N24" xr:uid="{00000000-0009-0000-0100-00000F000000}"/>
  <tableColumns count="14">
    <tableColumn id="1" xr3:uid="{00000000-0010-0000-1200-000001000000}" name="ID"/>
    <tableColumn id="2" xr3:uid="{00000000-0010-0000-1200-000002000000}" name="Disciplina / Área"/>
    <tableColumn id="3" xr3:uid="{00000000-0010-0000-1200-000003000000}" name="Bloco"/>
    <tableColumn id="4" xr3:uid="{00000000-0010-0000-1200-000004000000}" name="Tópico verticalizado"/>
    <tableColumn id="5" xr3:uid="{00000000-0010-0000-1200-000005000000}" name="Prioridade" dataDxfId="163"/>
    <tableColumn id="6" xr3:uid="{00000000-0010-0000-1200-000006000000}" name="Status" dataDxfId="162"/>
    <tableColumn id="7" xr3:uid="{00000000-0010-0000-1200-000007000000}" name="Estudo" dataDxfId="161"/>
    <tableColumn id="8" xr3:uid="{00000000-0010-0000-1200-000008000000}" name="Rev. 24h" dataDxfId="160"/>
    <tableColumn id="9" xr3:uid="{00000000-0010-0000-1200-000009000000}" name="Rev. 7d" dataDxfId="159"/>
    <tableColumn id="10" xr3:uid="{00000000-0010-0000-1200-00000A000000}" name="Rev. 30d" dataDxfId="158"/>
    <tableColumn id="11" xr3:uid="{00000000-0010-0000-1200-00000B000000}" name="Questões" dataDxfId="157"/>
    <tableColumn id="12" xr3:uid="{00000000-0010-0000-1200-00000C000000}" name="Acertos" dataDxfId="156"/>
    <tableColumn id="13" xr3:uid="{00000000-0010-0000-1200-00000D000000}" name="% acertos" dataDxfId="155"/>
    <tableColumn id="14" xr3:uid="{00000000-0010-0000-1200-00000E000000}" name="Observações" dataDxfId="154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13000000}" name="T_Especialista" displayName="T_Especialista" ref="A7:N70" totalsRowShown="0">
  <autoFilter ref="A7:N70" xr:uid="{00000000-0009-0000-0100-000010000000}"/>
  <tableColumns count="14">
    <tableColumn id="1" xr3:uid="{00000000-0010-0000-1300-000001000000}" name="ID"/>
    <tableColumn id="2" xr3:uid="{00000000-0010-0000-1300-000002000000}" name="Disciplina / Área"/>
    <tableColumn id="3" xr3:uid="{00000000-0010-0000-1300-000003000000}" name="Bloco"/>
    <tableColumn id="4" xr3:uid="{00000000-0010-0000-1300-000004000000}" name="Tópico verticalizado"/>
    <tableColumn id="5" xr3:uid="{00000000-0010-0000-1300-000005000000}" name="Prioridade" dataDxfId="153"/>
    <tableColumn id="6" xr3:uid="{00000000-0010-0000-1300-000006000000}" name="Status" dataDxfId="152"/>
    <tableColumn id="7" xr3:uid="{00000000-0010-0000-1300-000007000000}" name="Estudo" dataDxfId="151"/>
    <tableColumn id="8" xr3:uid="{00000000-0010-0000-1300-000008000000}" name="Rev. 24h" dataDxfId="150"/>
    <tableColumn id="9" xr3:uid="{00000000-0010-0000-1300-000009000000}" name="Rev. 7d" dataDxfId="149"/>
    <tableColumn id="10" xr3:uid="{00000000-0010-0000-1300-00000A000000}" name="Rev. 30d" dataDxfId="148"/>
    <tableColumn id="11" xr3:uid="{00000000-0010-0000-1300-00000B000000}" name="Questões" dataDxfId="147"/>
    <tableColumn id="12" xr3:uid="{00000000-0010-0000-1300-00000C000000}" name="Acertos" dataDxfId="146"/>
    <tableColumn id="13" xr3:uid="{00000000-0010-0000-1300-00000D000000}" name="% acertos" dataDxfId="145"/>
    <tableColumn id="14" xr3:uid="{00000000-0010-0000-1300-00000E000000}" name="Observações" dataDxfId="14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eventos.ospedagogicos.com.br/seduc-para?utm_source=edital+verticalizado&amp;utm_medium=none" TargetMode="External"/><Relationship Id="rId1" Type="http://schemas.openxmlformats.org/officeDocument/2006/relationships/hyperlink" Target="https://eventos.ospedagogicos.com.br/wp-content/uploads/2026/08/Edital-SEDUC-PA-2026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showGridLines="0" tabSelected="1" workbookViewId="0">
      <selection activeCell="B14" sqref="B14"/>
    </sheetView>
  </sheetViews>
  <sheetFormatPr defaultRowHeight="13.8"/>
  <cols>
    <col min="1" max="1" width="31.8984375" customWidth="1"/>
    <col min="2" max="2" width="32.19921875" customWidth="1"/>
    <col min="3" max="3" width="2.69921875" customWidth="1"/>
    <col min="4" max="4" width="28" customWidth="1"/>
    <col min="5" max="5" width="11" customWidth="1"/>
    <col min="6" max="6" width="17" customWidth="1"/>
    <col min="7" max="7" width="3" customWidth="1"/>
    <col min="8" max="8" width="23" customWidth="1"/>
    <col min="9" max="9" width="20" customWidth="1"/>
    <col min="10" max="10" width="25" customWidth="1"/>
  </cols>
  <sheetData>
    <row r="1" spans="1:10" ht="34.049999999999997" customHeight="1">
      <c r="A1" s="70" t="s">
        <v>1476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ht="25.95" customHeight="1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</row>
    <row r="3" spans="1:10" ht="28.05" customHeight="1">
      <c r="A3" s="31"/>
      <c r="B3" s="31"/>
      <c r="C3" s="31"/>
      <c r="D3" s="31"/>
      <c r="E3" s="31"/>
      <c r="F3" s="31"/>
      <c r="G3" s="31"/>
      <c r="H3" s="31"/>
      <c r="I3" s="31"/>
      <c r="J3" s="31"/>
    </row>
    <row r="4" spans="1:10" ht="24" customHeight="1">
      <c r="A4" s="32" t="s">
        <v>1</v>
      </c>
      <c r="B4" s="32" t="s">
        <v>2</v>
      </c>
      <c r="C4" s="31"/>
      <c r="D4" s="32" t="s">
        <v>3</v>
      </c>
      <c r="E4" s="32" t="s">
        <v>4</v>
      </c>
      <c r="F4" s="32" t="s">
        <v>5</v>
      </c>
      <c r="G4" s="31"/>
      <c r="H4" s="32" t="s">
        <v>6</v>
      </c>
      <c r="I4" s="32" t="s">
        <v>7</v>
      </c>
      <c r="J4" s="32" t="s">
        <v>8</v>
      </c>
    </row>
    <row r="5" spans="1:10" ht="27" customHeight="1">
      <c r="A5" s="33" t="s">
        <v>9</v>
      </c>
      <c r="B5" s="34">
        <v>2000</v>
      </c>
      <c r="C5" s="31"/>
      <c r="D5" s="33" t="s">
        <v>10</v>
      </c>
      <c r="E5" s="37">
        <v>30</v>
      </c>
      <c r="F5" s="38" t="s">
        <v>11</v>
      </c>
      <c r="G5" s="31"/>
      <c r="H5" s="33" t="s">
        <v>12</v>
      </c>
      <c r="I5" s="38" t="s">
        <v>13</v>
      </c>
      <c r="J5" s="38" t="s">
        <v>14</v>
      </c>
    </row>
    <row r="6" spans="1:10" ht="27" customHeight="1">
      <c r="A6" s="33" t="s">
        <v>15</v>
      </c>
      <c r="B6" s="34">
        <f>'Vagas - resumo'!I24-'Vagas - resumo'!I13</f>
        <v>1695</v>
      </c>
      <c r="C6" s="31"/>
      <c r="D6" s="33" t="s">
        <v>16</v>
      </c>
      <c r="E6" s="37">
        <v>10</v>
      </c>
      <c r="F6" s="38" t="s">
        <v>17</v>
      </c>
      <c r="G6" s="31"/>
      <c r="H6" s="33" t="s">
        <v>18</v>
      </c>
      <c r="I6" s="38" t="s">
        <v>19</v>
      </c>
      <c r="J6" s="38" t="s">
        <v>20</v>
      </c>
    </row>
    <row r="7" spans="1:10" ht="27" customHeight="1">
      <c r="A7" s="33" t="s">
        <v>21</v>
      </c>
      <c r="B7" s="34">
        <f>'Vagas - resumo'!I13</f>
        <v>111</v>
      </c>
      <c r="C7" s="31"/>
      <c r="D7" s="33" t="s">
        <v>22</v>
      </c>
      <c r="E7" s="37">
        <v>5</v>
      </c>
      <c r="F7" s="38" t="s">
        <v>17</v>
      </c>
      <c r="G7" s="31"/>
      <c r="H7" s="33" t="s">
        <v>23</v>
      </c>
      <c r="I7" s="38" t="s">
        <v>19</v>
      </c>
      <c r="J7" s="38" t="s">
        <v>24</v>
      </c>
    </row>
    <row r="8" spans="1:10" ht="27" customHeight="1">
      <c r="A8" s="33" t="s">
        <v>25</v>
      </c>
      <c r="B8" s="35">
        <v>4393.6400000000003</v>
      </c>
      <c r="C8" s="31"/>
      <c r="D8" s="33" t="s">
        <v>26</v>
      </c>
      <c r="E8" s="37">
        <v>5</v>
      </c>
      <c r="F8" s="38" t="s">
        <v>17</v>
      </c>
      <c r="G8" s="31"/>
      <c r="H8" s="33" t="s">
        <v>27</v>
      </c>
      <c r="I8" s="38" t="s">
        <v>19</v>
      </c>
      <c r="J8" s="38" t="s">
        <v>28</v>
      </c>
    </row>
    <row r="9" spans="1:10" ht="27" customHeight="1">
      <c r="A9" s="33" t="s">
        <v>29</v>
      </c>
      <c r="B9" s="35">
        <v>5614.1</v>
      </c>
      <c r="C9" s="31"/>
      <c r="D9" s="33" t="s">
        <v>30</v>
      </c>
      <c r="E9" s="37">
        <v>10</v>
      </c>
      <c r="F9" s="38" t="s">
        <v>17</v>
      </c>
      <c r="G9" s="31"/>
      <c r="H9" s="33" t="s">
        <v>31</v>
      </c>
      <c r="I9" s="38" t="s">
        <v>32</v>
      </c>
      <c r="J9" s="38" t="s">
        <v>33</v>
      </c>
    </row>
    <row r="10" spans="1:10" ht="27" customHeight="1">
      <c r="A10" s="33" t="s">
        <v>34</v>
      </c>
      <c r="B10" s="35">
        <v>6590.47</v>
      </c>
      <c r="C10" s="31"/>
      <c r="D10" s="33" t="s">
        <v>35</v>
      </c>
      <c r="E10" s="37">
        <v>30</v>
      </c>
      <c r="F10" s="38" t="s">
        <v>11</v>
      </c>
      <c r="G10" s="31"/>
      <c r="H10" s="33" t="s">
        <v>23</v>
      </c>
      <c r="I10" s="38" t="s">
        <v>36</v>
      </c>
      <c r="J10" s="38" t="s">
        <v>37</v>
      </c>
    </row>
    <row r="11" spans="1:10" ht="27" customHeight="1">
      <c r="A11" s="33" t="s">
        <v>38</v>
      </c>
      <c r="B11" s="35">
        <v>185</v>
      </c>
      <c r="C11" s="31"/>
      <c r="D11" s="39" t="s">
        <v>39</v>
      </c>
      <c r="E11" s="40">
        <v>60</v>
      </c>
      <c r="F11" s="41" t="s">
        <v>40</v>
      </c>
      <c r="G11" s="31"/>
      <c r="H11" s="31"/>
      <c r="I11" s="31"/>
      <c r="J11" s="31"/>
    </row>
    <row r="12" spans="1:10" ht="27" customHeight="1">
      <c r="A12" s="33" t="s">
        <v>41</v>
      </c>
      <c r="B12" s="36" t="s">
        <v>42</v>
      </c>
      <c r="C12" s="31"/>
      <c r="D12" s="31"/>
      <c r="E12" s="31"/>
      <c r="F12" s="31"/>
      <c r="G12" s="31"/>
      <c r="H12" s="31"/>
      <c r="I12" s="31"/>
      <c r="J12" s="31"/>
    </row>
    <row r="13" spans="1:10" ht="27" customHeight="1">
      <c r="A13" s="33" t="s">
        <v>43</v>
      </c>
      <c r="B13" s="36" t="s">
        <v>44</v>
      </c>
      <c r="C13" s="31"/>
      <c r="D13" s="31"/>
      <c r="E13" s="31"/>
      <c r="F13" s="31"/>
      <c r="G13" s="31"/>
      <c r="H13" s="31"/>
      <c r="I13" s="31"/>
      <c r="J13" s="31"/>
    </row>
    <row r="14" spans="1:10" ht="68.400000000000006" customHeight="1">
      <c r="A14" s="78" t="e" vm="1">
        <v>#VALUE!</v>
      </c>
      <c r="B14" s="78" t="e" vm="2">
        <v>#VALUE!</v>
      </c>
      <c r="C14" s="31"/>
      <c r="D14" s="31"/>
      <c r="E14" s="31"/>
      <c r="F14" s="31"/>
      <c r="G14" s="31"/>
      <c r="H14" s="31"/>
      <c r="I14" s="31"/>
      <c r="J14" s="31"/>
    </row>
    <row r="15" spans="1:10" ht="22.95" customHeight="1">
      <c r="A15" s="72" t="s">
        <v>45</v>
      </c>
      <c r="B15" s="72"/>
      <c r="C15" s="72"/>
      <c r="D15" s="72"/>
      <c r="E15" s="72"/>
      <c r="F15" s="72"/>
      <c r="G15" s="72"/>
      <c r="H15" s="72"/>
      <c r="I15" s="72"/>
      <c r="J15" s="72"/>
    </row>
    <row r="16" spans="1:10" ht="21" customHeight="1">
      <c r="A16" s="63" t="s">
        <v>46</v>
      </c>
      <c r="B16" s="63"/>
      <c r="C16" s="63"/>
      <c r="D16" s="63"/>
      <c r="E16" s="63"/>
      <c r="F16" s="63"/>
      <c r="G16" s="63"/>
      <c r="H16" s="63"/>
      <c r="I16" s="63"/>
      <c r="J16" s="63"/>
    </row>
    <row r="17" spans="1:10" ht="21" customHeight="1">
      <c r="A17" s="63" t="s">
        <v>47</v>
      </c>
      <c r="B17" s="63"/>
      <c r="C17" s="63"/>
      <c r="D17" s="63"/>
      <c r="E17" s="63"/>
      <c r="F17" s="63"/>
      <c r="G17" s="63"/>
      <c r="H17" s="63"/>
      <c r="I17" s="63"/>
      <c r="J17" s="63"/>
    </row>
    <row r="18" spans="1:10" ht="21" customHeight="1">
      <c r="A18" s="63" t="s">
        <v>48</v>
      </c>
      <c r="B18" s="63"/>
      <c r="C18" s="63"/>
      <c r="D18" s="63"/>
      <c r="E18" s="63"/>
      <c r="F18" s="63"/>
      <c r="G18" s="63"/>
      <c r="H18" s="63"/>
      <c r="I18" s="63"/>
      <c r="J18" s="63"/>
    </row>
    <row r="19" spans="1:10" ht="21" customHeight="1">
      <c r="A19" s="63" t="s">
        <v>49</v>
      </c>
      <c r="B19" s="63"/>
      <c r="C19" s="63"/>
      <c r="D19" s="63"/>
      <c r="E19" s="63"/>
      <c r="F19" s="63"/>
      <c r="G19" s="63"/>
      <c r="H19" s="63"/>
      <c r="I19" s="63"/>
      <c r="J19" s="63"/>
    </row>
    <row r="20" spans="1:10" ht="21" customHeight="1">
      <c r="A20" s="63" t="s">
        <v>50</v>
      </c>
      <c r="B20" s="63"/>
      <c r="C20" s="63"/>
      <c r="D20" s="63"/>
      <c r="E20" s="63"/>
      <c r="F20" s="63"/>
      <c r="G20" s="63"/>
      <c r="H20" s="63"/>
      <c r="I20" s="63"/>
      <c r="J20" s="63"/>
    </row>
    <row r="21" spans="1:10" ht="28.05" customHeight="1">
      <c r="A21" s="31"/>
      <c r="B21" s="31"/>
      <c r="C21" s="31"/>
      <c r="D21" s="31"/>
      <c r="E21" s="31"/>
      <c r="F21" s="31"/>
      <c r="G21" s="31"/>
      <c r="H21" s="31"/>
      <c r="I21" s="31"/>
      <c r="J21" s="31"/>
    </row>
    <row r="22" spans="1:10" ht="24" customHeight="1">
      <c r="A22" s="64" t="s">
        <v>51</v>
      </c>
      <c r="B22" s="65"/>
      <c r="C22" s="65"/>
      <c r="D22" s="65"/>
      <c r="E22" s="65"/>
      <c r="F22" s="65"/>
      <c r="G22" s="65"/>
      <c r="H22" s="65"/>
      <c r="I22" s="65"/>
      <c r="J22" s="66"/>
    </row>
    <row r="23" spans="1:10" ht="24" customHeight="1">
      <c r="A23" s="67"/>
      <c r="B23" s="68"/>
      <c r="C23" s="68"/>
      <c r="D23" s="68"/>
      <c r="E23" s="68"/>
      <c r="F23" s="68"/>
      <c r="G23" s="68"/>
      <c r="H23" s="68"/>
      <c r="I23" s="68"/>
      <c r="J23" s="69"/>
    </row>
    <row r="24" spans="1:10" ht="28.05" customHeight="1">
      <c r="A24" s="31"/>
      <c r="B24" s="31"/>
      <c r="C24" s="31"/>
      <c r="D24" s="31"/>
      <c r="E24" s="31"/>
      <c r="F24" s="31"/>
      <c r="G24" s="31"/>
      <c r="H24" s="31"/>
      <c r="I24" s="31"/>
      <c r="J24" s="31"/>
    </row>
    <row r="25" spans="1:10">
      <c r="A25" s="31"/>
      <c r="B25" s="31"/>
      <c r="C25" s="31"/>
      <c r="D25" s="31"/>
      <c r="E25" s="31"/>
      <c r="F25" s="31"/>
      <c r="G25" s="31"/>
      <c r="H25" s="31"/>
      <c r="I25" s="31"/>
      <c r="J25" s="31"/>
    </row>
    <row r="26" spans="1:10">
      <c r="A26" s="31"/>
      <c r="B26" s="31"/>
      <c r="C26" s="31"/>
      <c r="D26" s="31"/>
      <c r="E26" s="31"/>
      <c r="F26" s="31"/>
      <c r="G26" s="31"/>
      <c r="H26" s="31"/>
      <c r="I26" s="31"/>
      <c r="J26" s="31"/>
    </row>
    <row r="27" spans="1:10">
      <c r="A27" s="31"/>
      <c r="B27" s="31"/>
      <c r="C27" s="31"/>
      <c r="D27" s="31"/>
      <c r="E27" s="31"/>
      <c r="F27" s="31"/>
      <c r="G27" s="31"/>
      <c r="H27" s="31"/>
      <c r="I27" s="31"/>
      <c r="J27" s="31"/>
    </row>
    <row r="28" spans="1:10">
      <c r="A28" s="31"/>
      <c r="B28" s="31"/>
      <c r="C28" s="31"/>
      <c r="D28" s="31"/>
      <c r="E28" s="31"/>
      <c r="F28" s="31"/>
      <c r="G28" s="31"/>
      <c r="H28" s="31"/>
      <c r="I28" s="31"/>
      <c r="J28" s="31"/>
    </row>
    <row r="29" spans="1:10">
      <c r="A29" s="31"/>
      <c r="B29" s="31"/>
      <c r="C29" s="31"/>
      <c r="D29" s="31"/>
      <c r="E29" s="31"/>
      <c r="F29" s="31"/>
      <c r="G29" s="31"/>
      <c r="H29" s="31"/>
      <c r="I29" s="31"/>
      <c r="J29" s="31"/>
    </row>
    <row r="30" spans="1:10">
      <c r="A30" s="31"/>
      <c r="B30" s="31"/>
      <c r="C30" s="31"/>
      <c r="D30" s="31"/>
      <c r="E30" s="31"/>
      <c r="F30" s="31"/>
      <c r="G30" s="31"/>
      <c r="H30" s="31"/>
      <c r="I30" s="31"/>
      <c r="J30" s="31"/>
    </row>
    <row r="31" spans="1:10">
      <c r="A31" s="31"/>
      <c r="B31" s="31"/>
      <c r="C31" s="31"/>
      <c r="D31" s="31"/>
      <c r="E31" s="31"/>
      <c r="F31" s="31"/>
      <c r="G31" s="31"/>
      <c r="H31" s="31"/>
      <c r="I31" s="31"/>
      <c r="J31" s="31"/>
    </row>
    <row r="32" spans="1:10">
      <c r="A32" s="31"/>
      <c r="B32" s="31"/>
      <c r="C32" s="31"/>
      <c r="D32" s="31"/>
      <c r="E32" s="31"/>
      <c r="F32" s="31"/>
      <c r="G32" s="31"/>
      <c r="H32" s="31"/>
      <c r="I32" s="31"/>
      <c r="J32" s="31"/>
    </row>
    <row r="33" spans="1:10">
      <c r="A33" s="31"/>
      <c r="B33" s="31"/>
      <c r="C33" s="31"/>
      <c r="D33" s="31"/>
      <c r="E33" s="31"/>
      <c r="F33" s="31"/>
      <c r="G33" s="31"/>
      <c r="H33" s="31"/>
      <c r="I33" s="31"/>
      <c r="J33" s="31"/>
    </row>
    <row r="34" spans="1:10">
      <c r="A34" s="31"/>
      <c r="B34" s="31"/>
      <c r="C34" s="31"/>
      <c r="D34" s="31"/>
      <c r="E34" s="31"/>
      <c r="F34" s="31"/>
      <c r="G34" s="31"/>
      <c r="H34" s="31"/>
      <c r="I34" s="31"/>
      <c r="J34" s="31"/>
    </row>
    <row r="35" spans="1:10">
      <c r="A35" s="31"/>
      <c r="B35" s="31"/>
      <c r="C35" s="31"/>
      <c r="D35" s="31"/>
      <c r="E35" s="31"/>
      <c r="F35" s="31"/>
      <c r="G35" s="31"/>
      <c r="H35" s="31"/>
      <c r="I35" s="31"/>
      <c r="J35" s="31"/>
    </row>
    <row r="36" spans="1:10">
      <c r="A36" s="31"/>
      <c r="B36" s="31"/>
      <c r="C36" s="31"/>
      <c r="D36" s="31"/>
      <c r="E36" s="31"/>
      <c r="F36" s="31"/>
      <c r="G36" s="31"/>
      <c r="H36" s="31"/>
      <c r="I36" s="31"/>
      <c r="J36" s="31"/>
    </row>
    <row r="37" spans="1:10">
      <c r="A37" s="31"/>
      <c r="B37" s="31"/>
      <c r="C37" s="31"/>
      <c r="D37" s="31"/>
      <c r="E37" s="31"/>
      <c r="F37" s="31"/>
      <c r="G37" s="31"/>
      <c r="H37" s="31"/>
      <c r="I37" s="31"/>
      <c r="J37" s="31"/>
    </row>
    <row r="38" spans="1:10">
      <c r="A38" s="31"/>
      <c r="B38" s="31"/>
      <c r="C38" s="31"/>
      <c r="D38" s="31"/>
      <c r="E38" s="31"/>
      <c r="F38" s="31"/>
      <c r="G38" s="31"/>
      <c r="H38" s="31"/>
      <c r="I38" s="31"/>
      <c r="J38" s="31"/>
    </row>
    <row r="39" spans="1:10">
      <c r="A39" s="31"/>
      <c r="B39" s="31"/>
      <c r="C39" s="31"/>
      <c r="D39" s="31"/>
      <c r="E39" s="31"/>
      <c r="F39" s="31"/>
      <c r="G39" s="31"/>
      <c r="H39" s="31"/>
      <c r="I39" s="31"/>
      <c r="J39" s="31"/>
    </row>
  </sheetData>
  <sheetProtection algorithmName="SHA-512" hashValue="AWIMTNV8uMYiD+f03rEG+3bbsOeS8zg5yWwybeZq/nrJCxOayNrXvRxd5z7V4vFGyHuneffnTro680dR01jpcQ==" saltValue="EEfoZQ+XWEGsDSpY70x2Cw==" spinCount="100000" sheet="1" objects="1" scenarios="1" selectLockedCells="1"/>
  <mergeCells count="9">
    <mergeCell ref="A18:J18"/>
    <mergeCell ref="A19:J19"/>
    <mergeCell ref="A20:J20"/>
    <mergeCell ref="A22:J23"/>
    <mergeCell ref="A1:J1"/>
    <mergeCell ref="A2:J2"/>
    <mergeCell ref="A15:J15"/>
    <mergeCell ref="A16:J16"/>
    <mergeCell ref="A17:J17"/>
  </mergeCells>
  <conditionalFormatting sqref="F14:F24">
    <cfRule type="dataBar" priority="10">
      <dataBar>
        <cfvo type="min"/>
        <cfvo type="max"/>
        <color rgb="FF1565C0"/>
      </dataBar>
    </cfRule>
    <cfRule type="dataBar" priority="11">
      <dataBar>
        <cfvo type="min"/>
        <cfvo type="max"/>
        <color rgb="FF1565C0"/>
      </dataBar>
      <extLst>
        <ext xmlns:x14="http://schemas.microsoft.com/office/spreadsheetml/2009/9/main" uri="{B025F937-C7B1-47D3-B67F-A62EFF666E3E}">
          <x14:id>{C2C7B2FE-154B-0448-B2CD-0244196E83AD}</x14:id>
        </ext>
      </extLst>
    </cfRule>
  </conditionalFormatting>
  <hyperlinks>
    <hyperlink ref="A14" r:id="rId1" display="https://eventos.ospedagogicos.com.br/wp-content/uploads/2026/08/Edital-SEDUC-PA-2026.pdf" xr:uid="{AB4FD251-ECCE-4EAD-ABA0-8EDA2E67C0D3}"/>
    <hyperlink ref="B14" r:id="rId2" display="https://eventos.ospedagogicos.com.br/seduc-para?utm_source=edital+verticalizado&amp;utm_medium=none" xr:uid="{39F39435-90D4-4C2F-B5BC-B9D0DA460CFF}"/>
  </hyperlinks>
  <pageMargins left="0.7" right="0.7" top="0.75" bottom="0.75" header="0.3" footer="0.3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2C7B2FE-154B-0448-B2CD-0244196E83AD}">
            <x14:dataBar>
              <x14:cfvo type="min"/>
              <x14:cfvo type="max"/>
              <x14:negativeFillColor auto="1"/>
              <x14:axisColor auto="1"/>
            </x14:dataBar>
          </x14:cfRule>
          <xm:sqref>F14:F24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5"/>
  <sheetViews>
    <sheetView showGridLines="0" workbookViewId="0">
      <selection sqref="A1:XFD1048576"/>
    </sheetView>
  </sheetViews>
  <sheetFormatPr defaultRowHeight="13.8"/>
  <cols>
    <col min="1" max="1" width="88" customWidth="1"/>
    <col min="2" max="3" width="15" customWidth="1"/>
  </cols>
  <sheetData>
    <row r="1" spans="1:3" ht="30" customHeight="1">
      <c r="A1" s="73" t="s">
        <v>1477</v>
      </c>
      <c r="B1" s="73" t="s">
        <v>70</v>
      </c>
      <c r="C1" s="73" t="s">
        <v>70</v>
      </c>
    </row>
    <row r="2" spans="1:3" ht="30" customHeight="1">
      <c r="A2" s="73" t="s">
        <v>70</v>
      </c>
      <c r="B2" s="73" t="s">
        <v>70</v>
      </c>
      <c r="C2" s="73" t="s">
        <v>70</v>
      </c>
    </row>
    <row r="3" spans="1:3" ht="28.05" customHeight="1">
      <c r="A3" s="74" t="s">
        <v>71</v>
      </c>
      <c r="B3" s="74" t="s">
        <v>71</v>
      </c>
      <c r="C3" s="74" t="s">
        <v>71</v>
      </c>
    </row>
    <row r="5" spans="1:3" ht="31.95" customHeight="1">
      <c r="A5" s="4" t="s">
        <v>72</v>
      </c>
      <c r="B5" s="5" t="s">
        <v>73</v>
      </c>
      <c r="C5" s="5" t="s">
        <v>74</v>
      </c>
    </row>
    <row r="6" spans="1:3" ht="30" customHeight="1">
      <c r="A6" s="7" t="s">
        <v>75</v>
      </c>
      <c r="B6" s="28">
        <v>46261.5</v>
      </c>
      <c r="C6" s="28">
        <v>46261.5</v>
      </c>
    </row>
    <row r="7" spans="1:3" ht="30" customHeight="1">
      <c r="A7" s="8" t="s">
        <v>76</v>
      </c>
      <c r="B7" s="14">
        <v>46265.5</v>
      </c>
      <c r="C7" s="14">
        <v>46296.5</v>
      </c>
    </row>
    <row r="8" spans="1:3" ht="30" customHeight="1">
      <c r="A8" s="8" t="s">
        <v>77</v>
      </c>
      <c r="B8" s="14">
        <v>46297.5</v>
      </c>
      <c r="C8" s="14">
        <v>46297.5</v>
      </c>
    </row>
    <row r="9" spans="1:3" ht="30" customHeight="1">
      <c r="A9" s="8" t="s">
        <v>78</v>
      </c>
      <c r="B9" s="14">
        <v>46265.5</v>
      </c>
      <c r="C9" s="14">
        <v>46267.5</v>
      </c>
    </row>
    <row r="10" spans="1:3" ht="30" customHeight="1">
      <c r="A10" s="8" t="s">
        <v>79</v>
      </c>
      <c r="B10" s="14">
        <v>46282.5</v>
      </c>
      <c r="C10" s="14">
        <v>46282.5</v>
      </c>
    </row>
    <row r="11" spans="1:3" ht="30" customHeight="1">
      <c r="A11" s="8" t="s">
        <v>80</v>
      </c>
      <c r="B11" s="14">
        <v>46283.5</v>
      </c>
      <c r="C11" s="14">
        <v>46286.5</v>
      </c>
    </row>
    <row r="12" spans="1:3" ht="30" customHeight="1">
      <c r="A12" s="8" t="s">
        <v>81</v>
      </c>
      <c r="B12" s="14">
        <v>46296.5</v>
      </c>
      <c r="C12" s="14">
        <v>46296.5</v>
      </c>
    </row>
    <row r="13" spans="1:3" ht="30" customHeight="1">
      <c r="A13" s="8" t="s">
        <v>82</v>
      </c>
      <c r="B13" s="14">
        <v>46265.5</v>
      </c>
      <c r="C13" s="14">
        <v>46296.5</v>
      </c>
    </row>
    <row r="14" spans="1:3" ht="30" customHeight="1">
      <c r="A14" s="8" t="s">
        <v>83</v>
      </c>
      <c r="B14" s="14">
        <v>46310.5</v>
      </c>
      <c r="C14" s="14">
        <v>46310.5</v>
      </c>
    </row>
    <row r="15" spans="1:3" ht="30" customHeight="1">
      <c r="A15" s="8" t="s">
        <v>84</v>
      </c>
      <c r="B15" s="14">
        <v>46311.5</v>
      </c>
      <c r="C15" s="14">
        <v>46314.5</v>
      </c>
    </row>
    <row r="16" spans="1:3" ht="30" customHeight="1">
      <c r="A16" s="8" t="s">
        <v>85</v>
      </c>
      <c r="B16" s="14">
        <v>46329.5</v>
      </c>
      <c r="C16" s="14">
        <v>46329.5</v>
      </c>
    </row>
    <row r="17" spans="1:3" ht="30" customHeight="1">
      <c r="A17" s="8" t="s">
        <v>86</v>
      </c>
      <c r="B17" s="14">
        <v>46329.5</v>
      </c>
      <c r="C17" s="14">
        <v>46329.5</v>
      </c>
    </row>
    <row r="18" spans="1:3" ht="30" customHeight="1">
      <c r="A18" s="8" t="s">
        <v>87</v>
      </c>
      <c r="B18" s="14">
        <v>46349.5</v>
      </c>
      <c r="C18" s="14">
        <v>46349.5</v>
      </c>
    </row>
    <row r="19" spans="1:3" ht="30" customHeight="1">
      <c r="A19" s="8" t="s">
        <v>88</v>
      </c>
      <c r="B19" s="14">
        <v>46355.5</v>
      </c>
      <c r="C19" s="14">
        <v>46355.5</v>
      </c>
    </row>
    <row r="20" spans="1:3" ht="30" customHeight="1">
      <c r="A20" s="8" t="s">
        <v>89</v>
      </c>
      <c r="B20" s="14">
        <v>46356.5</v>
      </c>
      <c r="C20" s="14">
        <v>46356.5</v>
      </c>
    </row>
    <row r="21" spans="1:3" ht="30" customHeight="1">
      <c r="A21" s="8" t="s">
        <v>90</v>
      </c>
      <c r="B21" s="14">
        <v>46357.5</v>
      </c>
      <c r="C21" s="14">
        <v>46358.5</v>
      </c>
    </row>
    <row r="22" spans="1:3" ht="30" customHeight="1">
      <c r="A22" s="8" t="s">
        <v>91</v>
      </c>
      <c r="B22" s="14">
        <v>46395.5</v>
      </c>
      <c r="C22" s="14">
        <v>46395.5</v>
      </c>
    </row>
    <row r="23" spans="1:3" ht="30" customHeight="1">
      <c r="A23" s="8" t="s">
        <v>92</v>
      </c>
      <c r="B23" s="14">
        <v>46395.5</v>
      </c>
      <c r="C23" s="14">
        <v>46395.5</v>
      </c>
    </row>
    <row r="24" spans="1:3" ht="30" customHeight="1">
      <c r="A24" s="8" t="s">
        <v>93</v>
      </c>
      <c r="B24" s="14">
        <v>46395.5</v>
      </c>
      <c r="C24" s="14">
        <v>46395.5</v>
      </c>
    </row>
    <row r="25" spans="1:3" ht="30" customHeight="1">
      <c r="A25" s="8" t="s">
        <v>94</v>
      </c>
      <c r="B25" s="14">
        <v>46398.5</v>
      </c>
      <c r="C25" s="14">
        <v>46399.5</v>
      </c>
    </row>
    <row r="26" spans="1:3" ht="30" customHeight="1">
      <c r="A26" s="8" t="s">
        <v>95</v>
      </c>
      <c r="B26" s="14">
        <v>46415.5</v>
      </c>
      <c r="C26" s="14">
        <v>46415.5</v>
      </c>
    </row>
    <row r="27" spans="1:3" ht="30" customHeight="1">
      <c r="A27" s="8" t="s">
        <v>96</v>
      </c>
      <c r="B27" s="14">
        <v>46434.5</v>
      </c>
      <c r="C27" s="14">
        <v>46434.5</v>
      </c>
    </row>
    <row r="28" spans="1:3" ht="30" customHeight="1">
      <c r="A28" s="8" t="s">
        <v>97</v>
      </c>
      <c r="B28" s="14">
        <v>46435.5</v>
      </c>
      <c r="C28" s="14">
        <v>46436.5</v>
      </c>
    </row>
    <row r="29" spans="1:3" ht="30" customHeight="1">
      <c r="A29" s="8" t="s">
        <v>98</v>
      </c>
      <c r="B29" s="14">
        <v>46458.5</v>
      </c>
      <c r="C29" s="14">
        <v>46458.5</v>
      </c>
    </row>
    <row r="30" spans="1:3" ht="30" customHeight="1">
      <c r="A30" s="8" t="s">
        <v>99</v>
      </c>
      <c r="B30" s="14">
        <v>46458.5</v>
      </c>
      <c r="C30" s="14">
        <v>46458.5</v>
      </c>
    </row>
    <row r="31" spans="1:3" ht="30" customHeight="1">
      <c r="A31" s="8" t="s">
        <v>100</v>
      </c>
      <c r="B31" s="14">
        <v>46477.5</v>
      </c>
      <c r="C31" s="14">
        <v>46478.5</v>
      </c>
    </row>
    <row r="32" spans="1:3" ht="30" customHeight="1">
      <c r="A32" s="8" t="s">
        <v>101</v>
      </c>
      <c r="B32" s="14">
        <v>46520.5</v>
      </c>
      <c r="C32" s="14">
        <v>46520.5</v>
      </c>
    </row>
    <row r="33" spans="1:3" ht="30" customHeight="1">
      <c r="A33" s="8" t="s">
        <v>102</v>
      </c>
      <c r="B33" s="14">
        <v>46521.5</v>
      </c>
      <c r="C33" s="14">
        <v>46524.5</v>
      </c>
    </row>
    <row r="34" spans="1:3" ht="30" customHeight="1">
      <c r="A34" s="8" t="s">
        <v>103</v>
      </c>
      <c r="B34" s="14">
        <v>46546.5</v>
      </c>
      <c r="C34" s="14">
        <v>46546.5</v>
      </c>
    </row>
    <row r="35" spans="1:3" ht="30" customHeight="1">
      <c r="A35" s="8" t="s">
        <v>104</v>
      </c>
      <c r="B35" s="14">
        <v>46546.5</v>
      </c>
      <c r="C35" s="14">
        <v>46546.5</v>
      </c>
    </row>
    <row r="36" spans="1:3" ht="30" customHeight="1">
      <c r="A36" s="8" t="s">
        <v>105</v>
      </c>
      <c r="B36" s="14">
        <v>46565.5</v>
      </c>
      <c r="C36" s="14">
        <v>46565.5</v>
      </c>
    </row>
    <row r="37" spans="1:3" ht="30" customHeight="1">
      <c r="A37" s="8" t="s">
        <v>106</v>
      </c>
      <c r="B37" s="14">
        <v>46573.5</v>
      </c>
      <c r="C37" s="14">
        <v>46573.5</v>
      </c>
    </row>
    <row r="38" spans="1:3" ht="30" customHeight="1">
      <c r="A38" s="8" t="s">
        <v>107</v>
      </c>
      <c r="B38" s="14">
        <v>46574.5</v>
      </c>
      <c r="C38" s="14">
        <v>46575.5</v>
      </c>
    </row>
    <row r="39" spans="1:3" ht="30" customHeight="1">
      <c r="A39" s="8" t="s">
        <v>108</v>
      </c>
      <c r="B39" s="14">
        <v>46590.5</v>
      </c>
      <c r="C39" s="14">
        <v>46590.5</v>
      </c>
    </row>
    <row r="40" spans="1:3" ht="30" customHeight="1">
      <c r="A40" s="8" t="s">
        <v>109</v>
      </c>
      <c r="B40" s="14">
        <v>46546.5</v>
      </c>
      <c r="C40" s="14">
        <v>46546.5</v>
      </c>
    </row>
    <row r="41" spans="1:3" ht="30" customHeight="1">
      <c r="A41" s="8" t="s">
        <v>110</v>
      </c>
      <c r="B41" s="14">
        <v>46565.5</v>
      </c>
      <c r="C41" s="14">
        <v>46565.5</v>
      </c>
    </row>
    <row r="42" spans="1:3" ht="30" customHeight="1">
      <c r="A42" s="8" t="s">
        <v>111</v>
      </c>
      <c r="B42" s="14">
        <v>46573.5</v>
      </c>
      <c r="C42" s="14">
        <v>46573.5</v>
      </c>
    </row>
    <row r="43" spans="1:3" ht="30" customHeight="1">
      <c r="A43" s="8" t="s">
        <v>112</v>
      </c>
      <c r="B43" s="14">
        <v>46574.5</v>
      </c>
      <c r="C43" s="14">
        <v>46575.5</v>
      </c>
    </row>
    <row r="44" spans="1:3" ht="30" customHeight="1">
      <c r="A44" s="8" t="s">
        <v>113</v>
      </c>
      <c r="B44" s="14">
        <v>46590.5</v>
      </c>
      <c r="C44" s="14">
        <v>46590.5</v>
      </c>
    </row>
    <row r="45" spans="1:3" ht="30" customHeight="1">
      <c r="A45" s="8" t="s">
        <v>114</v>
      </c>
      <c r="B45" s="14">
        <v>46546.5</v>
      </c>
      <c r="C45" s="14">
        <v>46546.5</v>
      </c>
    </row>
    <row r="46" spans="1:3" ht="30" customHeight="1">
      <c r="A46" s="8" t="s">
        <v>115</v>
      </c>
      <c r="B46" s="14">
        <v>46547.5</v>
      </c>
      <c r="C46" s="14">
        <v>46553.5</v>
      </c>
    </row>
    <row r="47" spans="1:3" ht="30" customHeight="1">
      <c r="A47" s="8" t="s">
        <v>116</v>
      </c>
      <c r="B47" s="14">
        <v>46577.5</v>
      </c>
      <c r="C47" s="14">
        <v>46577.5</v>
      </c>
    </row>
    <row r="48" spans="1:3" ht="30" customHeight="1">
      <c r="A48" s="8" t="s">
        <v>117</v>
      </c>
      <c r="B48" s="14">
        <v>46580.5</v>
      </c>
      <c r="C48" s="14">
        <v>46581.5</v>
      </c>
    </row>
    <row r="49" spans="1:3" ht="30" customHeight="1">
      <c r="A49" s="8" t="s">
        <v>118</v>
      </c>
      <c r="B49" s="14">
        <v>46596.5</v>
      </c>
      <c r="C49" s="14">
        <v>46596.5</v>
      </c>
    </row>
    <row r="50" spans="1:3" ht="30" customHeight="1">
      <c r="A50" s="8" t="s">
        <v>119</v>
      </c>
      <c r="B50" s="14">
        <v>46546.5</v>
      </c>
      <c r="C50" s="14">
        <v>46546.5</v>
      </c>
    </row>
    <row r="51" spans="1:3" ht="30" customHeight="1">
      <c r="A51" s="8" t="s">
        <v>120</v>
      </c>
      <c r="B51" s="14">
        <v>46547.5</v>
      </c>
      <c r="C51" s="14">
        <v>46551.5</v>
      </c>
    </row>
    <row r="52" spans="1:3" ht="30" customHeight="1">
      <c r="A52" s="8" t="s">
        <v>121</v>
      </c>
      <c r="B52" s="14">
        <v>46576.5</v>
      </c>
      <c r="C52" s="14">
        <v>46576.5</v>
      </c>
    </row>
    <row r="53" spans="1:3" ht="30" customHeight="1">
      <c r="A53" s="8" t="s">
        <v>122</v>
      </c>
      <c r="B53" s="14">
        <v>46577.5</v>
      </c>
      <c r="C53" s="14">
        <v>46580.5</v>
      </c>
    </row>
    <row r="54" spans="1:3" ht="30" customHeight="1">
      <c r="A54" s="8" t="s">
        <v>123</v>
      </c>
      <c r="B54" s="14">
        <v>46598.5</v>
      </c>
      <c r="C54" s="14">
        <v>46598.5</v>
      </c>
    </row>
    <row r="55" spans="1:3" ht="30" customHeight="1">
      <c r="A55" s="8" t="s">
        <v>124</v>
      </c>
      <c r="B55" s="14">
        <v>46598.5</v>
      </c>
      <c r="C55" s="14">
        <v>46598.5</v>
      </c>
    </row>
  </sheetData>
  <sheetProtection algorithmName="SHA-512" hashValue="AymcIBKYAcV2kxzPMWC7R/Wdsn0VVpQaDbQ2CHJuUrsD3ZVq+NBolB5TDGiB7XgN74cZudHb8/rfaq6egE1+Fw==" saltValue="e7fSjvOeNWpeYb6XA/Bfrg==" spinCount="100000" sheet="1" objects="1" scenarios="1" selectLockedCells="1" selectUnlockedCells="1"/>
  <mergeCells count="2">
    <mergeCell ref="A1:C2"/>
    <mergeCell ref="A3:C3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showGridLines="0" workbookViewId="0">
      <selection sqref="A1:XFD1048576"/>
    </sheetView>
  </sheetViews>
  <sheetFormatPr defaultRowHeight="13.8"/>
  <cols>
    <col min="1" max="1" width="22" customWidth="1"/>
    <col min="2" max="2" width="32" customWidth="1"/>
    <col min="3" max="3" width="34" customWidth="1"/>
    <col min="4" max="4" width="56" customWidth="1"/>
    <col min="5" max="5" width="4" customWidth="1"/>
    <col min="6" max="6" width="24" customWidth="1"/>
    <col min="7" max="7" width="42" customWidth="1"/>
    <col min="8" max="8" width="46" customWidth="1"/>
  </cols>
  <sheetData>
    <row r="1" spans="1:8" ht="30" customHeight="1">
      <c r="A1" s="73" t="s">
        <v>1478</v>
      </c>
      <c r="B1" s="73" t="s">
        <v>125</v>
      </c>
      <c r="C1" s="73" t="s">
        <v>125</v>
      </c>
      <c r="D1" s="73" t="s">
        <v>125</v>
      </c>
      <c r="E1" s="73" t="s">
        <v>125</v>
      </c>
      <c r="F1" s="73" t="s">
        <v>125</v>
      </c>
      <c r="G1" s="73" t="s">
        <v>125</v>
      </c>
      <c r="H1" s="73" t="s">
        <v>125</v>
      </c>
    </row>
    <row r="2" spans="1:8" ht="30" customHeight="1">
      <c r="A2" s="73" t="s">
        <v>125</v>
      </c>
      <c r="B2" s="73" t="s">
        <v>125</v>
      </c>
      <c r="C2" s="73" t="s">
        <v>125</v>
      </c>
      <c r="D2" s="73" t="s">
        <v>125</v>
      </c>
      <c r="E2" s="73" t="s">
        <v>125</v>
      </c>
      <c r="F2" s="73" t="s">
        <v>125</v>
      </c>
      <c r="G2" s="73" t="s">
        <v>125</v>
      </c>
      <c r="H2" s="73" t="s">
        <v>125</v>
      </c>
    </row>
    <row r="3" spans="1:8" ht="28.05" customHeight="1">
      <c r="A3" s="74" t="s">
        <v>126</v>
      </c>
      <c r="B3" s="74" t="s">
        <v>126</v>
      </c>
      <c r="C3" s="74" t="s">
        <v>126</v>
      </c>
      <c r="D3" s="74" t="s">
        <v>126</v>
      </c>
      <c r="E3" s="74" t="s">
        <v>126</v>
      </c>
      <c r="F3" s="74" t="s">
        <v>126</v>
      </c>
      <c r="G3" s="74" t="s">
        <v>126</v>
      </c>
      <c r="H3" s="74" t="s">
        <v>126</v>
      </c>
    </row>
    <row r="5" spans="1:8" ht="31.95" customHeight="1">
      <c r="A5" s="4" t="s">
        <v>12</v>
      </c>
      <c r="B5" s="5" t="s">
        <v>52</v>
      </c>
      <c r="C5" s="5" t="s">
        <v>127</v>
      </c>
      <c r="D5" s="6" t="s">
        <v>53</v>
      </c>
      <c r="F5" s="4" t="s">
        <v>128</v>
      </c>
      <c r="G5" s="5" t="s">
        <v>129</v>
      </c>
      <c r="H5" s="6" t="s">
        <v>130</v>
      </c>
    </row>
    <row r="6" spans="1:8" ht="42" customHeight="1">
      <c r="A6" s="7" t="s">
        <v>131</v>
      </c>
      <c r="B6" s="7" t="s">
        <v>10</v>
      </c>
      <c r="C6" s="7" t="s">
        <v>16</v>
      </c>
      <c r="D6" s="17">
        <v>10</v>
      </c>
      <c r="F6" s="7" t="s">
        <v>131</v>
      </c>
      <c r="G6" s="7" t="s">
        <v>132</v>
      </c>
      <c r="H6" s="7" t="s">
        <v>133</v>
      </c>
    </row>
    <row r="7" spans="1:8" ht="42" customHeight="1">
      <c r="A7" s="8" t="s">
        <v>131</v>
      </c>
      <c r="B7" s="8" t="s">
        <v>10</v>
      </c>
      <c r="C7" s="8" t="s">
        <v>22</v>
      </c>
      <c r="D7" s="18">
        <v>5</v>
      </c>
      <c r="F7" s="8" t="s">
        <v>131</v>
      </c>
      <c r="G7" s="8" t="s">
        <v>134</v>
      </c>
      <c r="H7" s="8" t="s">
        <v>135</v>
      </c>
    </row>
    <row r="8" spans="1:8" ht="42" customHeight="1">
      <c r="A8" s="8" t="s">
        <v>131</v>
      </c>
      <c r="B8" s="8" t="s">
        <v>10</v>
      </c>
      <c r="C8" s="8" t="s">
        <v>26</v>
      </c>
      <c r="D8" s="18">
        <v>5</v>
      </c>
      <c r="F8" s="8" t="s">
        <v>131</v>
      </c>
      <c r="G8" s="8" t="s">
        <v>136</v>
      </c>
      <c r="H8" s="8" t="s">
        <v>137</v>
      </c>
    </row>
    <row r="9" spans="1:8" ht="42" customHeight="1">
      <c r="A9" s="8" t="s">
        <v>131</v>
      </c>
      <c r="B9" s="8" t="s">
        <v>10</v>
      </c>
      <c r="C9" s="8" t="s">
        <v>30</v>
      </c>
      <c r="D9" s="18">
        <v>10</v>
      </c>
      <c r="F9" s="8" t="s">
        <v>138</v>
      </c>
      <c r="G9" s="8" t="s">
        <v>139</v>
      </c>
      <c r="H9" s="8" t="s">
        <v>140</v>
      </c>
    </row>
    <row r="10" spans="1:8" ht="42" customHeight="1">
      <c r="A10" s="8" t="s">
        <v>131</v>
      </c>
      <c r="B10" s="8" t="s">
        <v>35</v>
      </c>
      <c r="C10" s="8" t="s">
        <v>141</v>
      </c>
      <c r="D10" s="18">
        <v>30</v>
      </c>
      <c r="F10" s="8" t="s">
        <v>142</v>
      </c>
      <c r="G10" s="8" t="s">
        <v>143</v>
      </c>
      <c r="H10" s="8" t="s">
        <v>144</v>
      </c>
    </row>
    <row r="11" spans="1:8">
      <c r="A11" s="29" t="s">
        <v>39</v>
      </c>
      <c r="B11" s="29"/>
      <c r="C11" s="29"/>
      <c r="D11" s="30">
        <v>60</v>
      </c>
    </row>
    <row r="13" spans="1:8" ht="31.95" customHeight="1">
      <c r="A13" s="4" t="s">
        <v>145</v>
      </c>
      <c r="B13" s="5" t="s">
        <v>146</v>
      </c>
      <c r="C13" s="5" t="s">
        <v>147</v>
      </c>
      <c r="D13" s="6" t="s">
        <v>148</v>
      </c>
      <c r="F13" s="4" t="s">
        <v>149</v>
      </c>
      <c r="G13" s="5" t="s">
        <v>150</v>
      </c>
      <c r="H13" s="6" t="s">
        <v>151</v>
      </c>
    </row>
    <row r="14" spans="1:8" ht="46.05" customHeight="1">
      <c r="A14" s="7" t="s">
        <v>138</v>
      </c>
      <c r="B14" s="7" t="s">
        <v>152</v>
      </c>
      <c r="C14" s="7">
        <v>10</v>
      </c>
      <c r="D14" s="7" t="s">
        <v>153</v>
      </c>
      <c r="F14" s="7" t="s">
        <v>31</v>
      </c>
      <c r="G14" s="7" t="s">
        <v>154</v>
      </c>
      <c r="H14" s="7" t="s">
        <v>155</v>
      </c>
    </row>
    <row r="15" spans="1:8" ht="46.05" customHeight="1">
      <c r="A15" s="8" t="s">
        <v>156</v>
      </c>
      <c r="B15" s="8" t="s">
        <v>157</v>
      </c>
      <c r="C15" s="8">
        <v>10</v>
      </c>
      <c r="D15" s="8" t="s">
        <v>158</v>
      </c>
      <c r="F15" s="8" t="s">
        <v>23</v>
      </c>
      <c r="G15" s="8" t="s">
        <v>36</v>
      </c>
      <c r="H15" s="8" t="s">
        <v>159</v>
      </c>
    </row>
    <row r="16" spans="1:8" ht="46.05" customHeight="1">
      <c r="A16" s="8" t="s">
        <v>160</v>
      </c>
      <c r="B16" s="8" t="s">
        <v>161</v>
      </c>
      <c r="C16" s="8">
        <v>10</v>
      </c>
      <c r="D16" s="8" t="s">
        <v>158</v>
      </c>
      <c r="F16" s="8" t="s">
        <v>162</v>
      </c>
      <c r="G16" s="8" t="s">
        <v>163</v>
      </c>
      <c r="H16" s="8" t="s">
        <v>164</v>
      </c>
    </row>
    <row r="17" spans="1:8" ht="46.05" customHeight="1">
      <c r="A17" s="8" t="s">
        <v>165</v>
      </c>
      <c r="B17" s="8" t="s">
        <v>166</v>
      </c>
      <c r="C17" s="8">
        <v>3</v>
      </c>
      <c r="D17" s="8" t="s">
        <v>167</v>
      </c>
      <c r="F17" s="8" t="s">
        <v>168</v>
      </c>
      <c r="G17" s="8" t="s">
        <v>169</v>
      </c>
      <c r="H17" s="8" t="s">
        <v>170</v>
      </c>
    </row>
    <row r="18" spans="1:8" ht="46.05" customHeight="1">
      <c r="F18" s="8" t="s">
        <v>171</v>
      </c>
      <c r="G18" s="8" t="s">
        <v>172</v>
      </c>
      <c r="H18" s="8" t="s">
        <v>173</v>
      </c>
    </row>
  </sheetData>
  <sheetProtection algorithmName="SHA-512" hashValue="6FTaafeKyu3uS+jR2W8BNYhRm1rAnPkY4xks6zc5kKRyWcgKkKwVeXuzu3HL/gh1rps8IOaGPo7ffQVwnwEM8A==" saltValue="T1AixMO/oizzV5NaRBdFEA==" spinCount="100000" sheet="1" objects="1" scenarios="1" selectLockedCells="1" selectUnlockedCells="1"/>
  <mergeCells count="2">
    <mergeCell ref="A1:H2"/>
    <mergeCell ref="A3:H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4"/>
  <sheetViews>
    <sheetView showGridLines="0" workbookViewId="0">
      <selection sqref="A1:XFD1048576"/>
    </sheetView>
  </sheetViews>
  <sheetFormatPr defaultRowHeight="13.8"/>
  <cols>
    <col min="1" max="1" width="34" customWidth="1"/>
    <col min="2" max="8" width="10" customWidth="1"/>
    <col min="9" max="9" width="12" customWidth="1"/>
    <col min="10" max="10" width="14" customWidth="1"/>
    <col min="11" max="11" width="20" customWidth="1"/>
    <col min="12" max="12" width="14" customWidth="1"/>
  </cols>
  <sheetData>
    <row r="1" spans="1:12" ht="30" customHeight="1">
      <c r="A1" s="73" t="s">
        <v>1479</v>
      </c>
      <c r="B1" s="73" t="s">
        <v>174</v>
      </c>
      <c r="C1" s="73" t="s">
        <v>174</v>
      </c>
      <c r="D1" s="73" t="s">
        <v>174</v>
      </c>
      <c r="E1" s="73" t="s">
        <v>174</v>
      </c>
      <c r="F1" s="73" t="s">
        <v>174</v>
      </c>
      <c r="G1" s="73" t="s">
        <v>174</v>
      </c>
      <c r="H1" s="73" t="s">
        <v>174</v>
      </c>
      <c r="I1" s="73" t="s">
        <v>174</v>
      </c>
      <c r="J1" s="73" t="s">
        <v>174</v>
      </c>
      <c r="K1" s="73" t="s">
        <v>174</v>
      </c>
      <c r="L1" s="73" t="s">
        <v>174</v>
      </c>
    </row>
    <row r="2" spans="1:12" ht="30" customHeight="1">
      <c r="A2" s="73" t="s">
        <v>174</v>
      </c>
      <c r="B2" s="73" t="s">
        <v>174</v>
      </c>
      <c r="C2" s="73" t="s">
        <v>174</v>
      </c>
      <c r="D2" s="73" t="s">
        <v>174</v>
      </c>
      <c r="E2" s="73" t="s">
        <v>174</v>
      </c>
      <c r="F2" s="73" t="s">
        <v>174</v>
      </c>
      <c r="G2" s="73" t="s">
        <v>174</v>
      </c>
      <c r="H2" s="73" t="s">
        <v>174</v>
      </c>
      <c r="I2" s="73" t="s">
        <v>174</v>
      </c>
      <c r="J2" s="73" t="s">
        <v>174</v>
      </c>
      <c r="K2" s="73" t="s">
        <v>174</v>
      </c>
      <c r="L2" s="73" t="s">
        <v>174</v>
      </c>
    </row>
    <row r="3" spans="1:12" ht="28.05" customHeight="1">
      <c r="A3" s="74" t="s">
        <v>175</v>
      </c>
      <c r="B3" s="74" t="s">
        <v>175</v>
      </c>
      <c r="C3" s="74" t="s">
        <v>175</v>
      </c>
      <c r="D3" s="74" t="s">
        <v>175</v>
      </c>
      <c r="E3" s="74" t="s">
        <v>175</v>
      </c>
      <c r="F3" s="74" t="s">
        <v>175</v>
      </c>
      <c r="G3" s="74" t="s">
        <v>175</v>
      </c>
      <c r="H3" s="74" t="s">
        <v>175</v>
      </c>
      <c r="I3" s="74" t="s">
        <v>175</v>
      </c>
      <c r="J3" s="74" t="s">
        <v>175</v>
      </c>
      <c r="K3" s="74" t="s">
        <v>175</v>
      </c>
      <c r="L3" s="74" t="s">
        <v>175</v>
      </c>
    </row>
    <row r="5" spans="1:12">
      <c r="K5" s="19" t="s">
        <v>176</v>
      </c>
      <c r="L5" s="20">
        <v>2000</v>
      </c>
    </row>
    <row r="7" spans="1:12" ht="25.95" customHeight="1">
      <c r="A7" s="4" t="s">
        <v>177</v>
      </c>
      <c r="B7" s="5" t="s">
        <v>178</v>
      </c>
      <c r="C7" s="5" t="s">
        <v>179</v>
      </c>
      <c r="D7" s="5" t="s">
        <v>180</v>
      </c>
      <c r="E7" s="5" t="s">
        <v>181</v>
      </c>
      <c r="F7" s="5" t="s">
        <v>182</v>
      </c>
      <c r="G7" s="5" t="s">
        <v>183</v>
      </c>
      <c r="H7" s="5" t="s">
        <v>184</v>
      </c>
      <c r="I7" s="5" t="s">
        <v>185</v>
      </c>
      <c r="J7" s="6" t="s">
        <v>186</v>
      </c>
    </row>
    <row r="8" spans="1:12" ht="25.95" customHeight="1">
      <c r="A8" s="7" t="s">
        <v>67</v>
      </c>
      <c r="B8" s="15">
        <f>SUMIF('Vagas por DRE'!$D$8:$D$500,$A8,'Vagas por DRE'!$E$8:$E$500)</f>
        <v>69</v>
      </c>
      <c r="C8" s="15">
        <f>SUMIF('Vagas por DRE'!$D$8:$D$500,$A8,'Vagas por DRE'!$F$8:$F$500)</f>
        <v>10</v>
      </c>
      <c r="D8" s="15">
        <f>SUMIF('Vagas por DRE'!$D$8:$D$500,$A8,'Vagas por DRE'!$G$8:$G$500)</f>
        <v>16</v>
      </c>
      <c r="E8" s="15">
        <f>SUMIF('Vagas por DRE'!$D$8:$D$500,$A8,'Vagas por DRE'!$H$8:$H$500)</f>
        <v>1</v>
      </c>
      <c r="F8" s="15">
        <f>SUMIF('Vagas por DRE'!$D$8:$D$500,$A8,'Vagas por DRE'!$I$8:$I$500)</f>
        <v>1</v>
      </c>
      <c r="G8" s="15">
        <f>SUMIF('Vagas por DRE'!$D$8:$D$500,$A8,'Vagas por DRE'!$J$8:$J$500)</f>
        <v>14</v>
      </c>
      <c r="H8" s="15">
        <f>SUMIF('Vagas por DRE'!$D$8:$D$500,$A8,'Vagas por DRE'!$K$8:$K$500)</f>
        <v>9</v>
      </c>
      <c r="I8" s="15">
        <f>SUMIF('Vagas por DRE'!$D$8:$D$500,$A8,'Vagas por DRE'!$L$8:$L$500)</f>
        <v>120</v>
      </c>
      <c r="J8" s="24">
        <f t="shared" ref="J8:J22" si="0">I8/$L$5</f>
        <v>0.06</v>
      </c>
    </row>
    <row r="9" spans="1:12" ht="25.95" customHeight="1">
      <c r="A9" s="8" t="s">
        <v>65</v>
      </c>
      <c r="B9" s="16">
        <f>SUMIF('Vagas por DRE'!$D$8:$D$500,$A9,'Vagas por DRE'!$E$8:$E$500)</f>
        <v>66</v>
      </c>
      <c r="C9" s="16">
        <f>SUMIF('Vagas por DRE'!$D$8:$D$500,$A9,'Vagas por DRE'!$F$8:$F$500)</f>
        <v>13</v>
      </c>
      <c r="D9" s="16">
        <f>SUMIF('Vagas por DRE'!$D$8:$D$500,$A9,'Vagas por DRE'!$G$8:$G$500)</f>
        <v>16</v>
      </c>
      <c r="E9" s="16">
        <f>SUMIF('Vagas por DRE'!$D$8:$D$500,$A9,'Vagas por DRE'!$H$8:$H$500)</f>
        <v>1</v>
      </c>
      <c r="F9" s="16">
        <f>SUMIF('Vagas por DRE'!$D$8:$D$500,$A9,'Vagas por DRE'!$I$8:$I$500)</f>
        <v>1</v>
      </c>
      <c r="G9" s="16">
        <f>SUMIF('Vagas por DRE'!$D$8:$D$500,$A9,'Vagas por DRE'!$J$8:$J$500)</f>
        <v>11</v>
      </c>
      <c r="H9" s="16">
        <f>SUMIF('Vagas por DRE'!$D$8:$D$500,$A9,'Vagas por DRE'!$K$8:$K$500)</f>
        <v>12</v>
      </c>
      <c r="I9" s="16">
        <f>SUMIF('Vagas por DRE'!$D$8:$D$500,$A9,'Vagas por DRE'!$L$8:$L$500)</f>
        <v>120</v>
      </c>
      <c r="J9" s="25">
        <f t="shared" si="0"/>
        <v>0.06</v>
      </c>
    </row>
    <row r="10" spans="1:12" ht="25.95" customHeight="1">
      <c r="A10" s="8" t="s">
        <v>69</v>
      </c>
      <c r="B10" s="16">
        <f>SUMIF('Vagas por DRE'!$D$8:$D$500,$A10,'Vagas por DRE'!$E$8:$E$500)</f>
        <v>57</v>
      </c>
      <c r="C10" s="16">
        <f>SUMIF('Vagas por DRE'!$D$8:$D$500,$A10,'Vagas por DRE'!$F$8:$F$500)</f>
        <v>1</v>
      </c>
      <c r="D10" s="16">
        <f>SUMIF('Vagas por DRE'!$D$8:$D$500,$A10,'Vagas por DRE'!$G$8:$G$500)</f>
        <v>3</v>
      </c>
      <c r="E10" s="16">
        <f>SUMIF('Vagas por DRE'!$D$8:$D$500,$A10,'Vagas por DRE'!$H$8:$H$500)</f>
        <v>1</v>
      </c>
      <c r="F10" s="16">
        <f>SUMIF('Vagas por DRE'!$D$8:$D$500,$A10,'Vagas por DRE'!$I$8:$I$500)</f>
        <v>1</v>
      </c>
      <c r="G10" s="16">
        <f>SUMIF('Vagas por DRE'!$D$8:$D$500,$A10,'Vagas por DRE'!$J$8:$J$500)</f>
        <v>23</v>
      </c>
      <c r="H10" s="16">
        <f>SUMIF('Vagas por DRE'!$D$8:$D$500,$A10,'Vagas por DRE'!$K$8:$K$500)</f>
        <v>0</v>
      </c>
      <c r="I10" s="16">
        <f>SUMIF('Vagas por DRE'!$D$8:$D$500,$A10,'Vagas por DRE'!$L$8:$L$500)</f>
        <v>86</v>
      </c>
      <c r="J10" s="25">
        <f t="shared" si="0"/>
        <v>4.2999999999999997E-2</v>
      </c>
    </row>
    <row r="11" spans="1:12" ht="25.95" customHeight="1">
      <c r="A11" s="8" t="s">
        <v>58</v>
      </c>
      <c r="B11" s="16">
        <f>SUMIF('Vagas por DRE'!$D$8:$D$500,$A11,'Vagas por DRE'!$E$8:$E$500)</f>
        <v>1</v>
      </c>
      <c r="C11" s="16">
        <f>SUMIF('Vagas por DRE'!$D$8:$D$500,$A11,'Vagas por DRE'!$F$8:$F$500)</f>
        <v>0</v>
      </c>
      <c r="D11" s="16">
        <f>SUMIF('Vagas por DRE'!$D$8:$D$500,$A11,'Vagas por DRE'!$G$8:$G$500)</f>
        <v>0</v>
      </c>
      <c r="E11" s="16">
        <f>SUMIF('Vagas por DRE'!$D$8:$D$500,$A11,'Vagas por DRE'!$H$8:$H$500)</f>
        <v>0</v>
      </c>
      <c r="F11" s="16">
        <f>SUMIF('Vagas por DRE'!$D$8:$D$500,$A11,'Vagas por DRE'!$I$8:$I$500)</f>
        <v>0</v>
      </c>
      <c r="G11" s="16">
        <f>SUMIF('Vagas por DRE'!$D$8:$D$500,$A11,'Vagas por DRE'!$J$8:$J$500)</f>
        <v>1</v>
      </c>
      <c r="H11" s="16">
        <f>SUMIF('Vagas por DRE'!$D$8:$D$500,$A11,'Vagas por DRE'!$K$8:$K$500)</f>
        <v>0</v>
      </c>
      <c r="I11" s="16">
        <f>SUMIF('Vagas por DRE'!$D$8:$D$500,$A11,'Vagas por DRE'!$L$8:$L$500)</f>
        <v>2</v>
      </c>
      <c r="J11" s="25">
        <f t="shared" si="0"/>
        <v>1E-3</v>
      </c>
    </row>
    <row r="12" spans="1:12" ht="25.95" customHeight="1">
      <c r="A12" s="8" t="s">
        <v>68</v>
      </c>
      <c r="B12" s="16">
        <f>SUMIF('Vagas por DRE'!$D$8:$D$500,$A12,'Vagas por DRE'!$E$8:$E$500)</f>
        <v>66</v>
      </c>
      <c r="C12" s="16">
        <f>SUMIF('Vagas por DRE'!$D$8:$D$500,$A12,'Vagas por DRE'!$F$8:$F$500)</f>
        <v>8</v>
      </c>
      <c r="D12" s="16">
        <f>SUMIF('Vagas por DRE'!$D$8:$D$500,$A12,'Vagas por DRE'!$G$8:$G$500)</f>
        <v>12</v>
      </c>
      <c r="E12" s="16">
        <f>SUMIF('Vagas por DRE'!$D$8:$D$500,$A12,'Vagas por DRE'!$H$8:$H$500)</f>
        <v>1</v>
      </c>
      <c r="F12" s="16">
        <f>SUMIF('Vagas por DRE'!$D$8:$D$500,$A12,'Vagas por DRE'!$I$8:$I$500)</f>
        <v>1</v>
      </c>
      <c r="G12" s="16">
        <f>SUMIF('Vagas por DRE'!$D$8:$D$500,$A12,'Vagas por DRE'!$J$8:$J$500)</f>
        <v>16</v>
      </c>
      <c r="H12" s="16">
        <f>SUMIF('Vagas por DRE'!$D$8:$D$500,$A12,'Vagas por DRE'!$K$8:$K$500)</f>
        <v>7</v>
      </c>
      <c r="I12" s="16">
        <f>SUMIF('Vagas por DRE'!$D$8:$D$500,$A12,'Vagas por DRE'!$L$8:$L$500)</f>
        <v>111</v>
      </c>
      <c r="J12" s="25">
        <f t="shared" si="0"/>
        <v>5.5500000000000001E-2</v>
      </c>
    </row>
    <row r="13" spans="1:12" ht="25.95" customHeight="1">
      <c r="A13" s="8" t="s">
        <v>21</v>
      </c>
      <c r="B13" s="16">
        <f>SUMIF('Vagas por DRE'!$D$8:$D$500,$A13,'Vagas por DRE'!$E$8:$E$500)</f>
        <v>66</v>
      </c>
      <c r="C13" s="16">
        <f>SUMIF('Vagas por DRE'!$D$8:$D$500,$A13,'Vagas por DRE'!$F$8:$F$500)</f>
        <v>4</v>
      </c>
      <c r="D13" s="16">
        <f>SUMIF('Vagas por DRE'!$D$8:$D$500,$A13,'Vagas por DRE'!$G$8:$G$500)</f>
        <v>12</v>
      </c>
      <c r="E13" s="16">
        <f>SUMIF('Vagas por DRE'!$D$8:$D$500,$A13,'Vagas por DRE'!$H$8:$H$500)</f>
        <v>3</v>
      </c>
      <c r="F13" s="16">
        <f>SUMIF('Vagas por DRE'!$D$8:$D$500,$A13,'Vagas por DRE'!$I$8:$I$500)</f>
        <v>3</v>
      </c>
      <c r="G13" s="16">
        <f>SUMIF('Vagas por DRE'!$D$8:$D$500,$A13,'Vagas por DRE'!$J$8:$J$500)</f>
        <v>22</v>
      </c>
      <c r="H13" s="16">
        <f>SUMIF('Vagas por DRE'!$D$8:$D$500,$A13,'Vagas por DRE'!$K$8:$K$500)</f>
        <v>1</v>
      </c>
      <c r="I13" s="16">
        <f>SUMIF('Vagas por DRE'!$D$8:$D$500,$A13,'Vagas por DRE'!$L$8:$L$500)</f>
        <v>111</v>
      </c>
      <c r="J13" s="25">
        <f t="shared" si="0"/>
        <v>5.5500000000000001E-2</v>
      </c>
    </row>
    <row r="14" spans="1:12" ht="25.95" customHeight="1">
      <c r="A14" s="8" t="s">
        <v>61</v>
      </c>
      <c r="B14" s="16">
        <f>SUMIF('Vagas por DRE'!$D$8:$D$500,$A14,'Vagas por DRE'!$E$8:$E$500)</f>
        <v>46</v>
      </c>
      <c r="C14" s="16">
        <f>SUMIF('Vagas por DRE'!$D$8:$D$500,$A14,'Vagas por DRE'!$F$8:$F$500)</f>
        <v>6</v>
      </c>
      <c r="D14" s="16">
        <f>SUMIF('Vagas por DRE'!$D$8:$D$500,$A14,'Vagas por DRE'!$G$8:$G$500)</f>
        <v>7</v>
      </c>
      <c r="E14" s="16">
        <f>SUMIF('Vagas por DRE'!$D$8:$D$500,$A14,'Vagas por DRE'!$H$8:$H$500)</f>
        <v>0</v>
      </c>
      <c r="F14" s="16">
        <f>SUMIF('Vagas por DRE'!$D$8:$D$500,$A14,'Vagas por DRE'!$I$8:$I$500)</f>
        <v>0</v>
      </c>
      <c r="G14" s="16">
        <f>SUMIF('Vagas por DRE'!$D$8:$D$500,$A14,'Vagas por DRE'!$J$8:$J$500)</f>
        <v>17</v>
      </c>
      <c r="H14" s="16">
        <f>SUMIF('Vagas por DRE'!$D$8:$D$500,$A14,'Vagas por DRE'!$K$8:$K$500)</f>
        <v>6</v>
      </c>
      <c r="I14" s="16">
        <f>SUMIF('Vagas por DRE'!$D$8:$D$500,$A14,'Vagas por DRE'!$L$8:$L$500)</f>
        <v>82</v>
      </c>
      <c r="J14" s="25">
        <f t="shared" si="0"/>
        <v>4.1000000000000002E-2</v>
      </c>
    </row>
    <row r="15" spans="1:12" ht="25.95" customHeight="1">
      <c r="A15" s="8" t="s">
        <v>63</v>
      </c>
      <c r="B15" s="16">
        <f>SUMIF('Vagas por DRE'!$D$8:$D$500,$A15,'Vagas por DRE'!$E$8:$E$500)</f>
        <v>84</v>
      </c>
      <c r="C15" s="16">
        <f>SUMIF('Vagas por DRE'!$D$8:$D$500,$A15,'Vagas por DRE'!$F$8:$F$500)</f>
        <v>15</v>
      </c>
      <c r="D15" s="16">
        <f>SUMIF('Vagas por DRE'!$D$8:$D$500,$A15,'Vagas por DRE'!$G$8:$G$500)</f>
        <v>22</v>
      </c>
      <c r="E15" s="16">
        <f>SUMIF('Vagas por DRE'!$D$8:$D$500,$A15,'Vagas por DRE'!$H$8:$H$500)</f>
        <v>1</v>
      </c>
      <c r="F15" s="16">
        <f>SUMIF('Vagas por DRE'!$D$8:$D$500,$A15,'Vagas por DRE'!$I$8:$I$500)</f>
        <v>1</v>
      </c>
      <c r="G15" s="16">
        <f>SUMIF('Vagas por DRE'!$D$8:$D$500,$A15,'Vagas por DRE'!$J$8:$J$500)</f>
        <v>9</v>
      </c>
      <c r="H15" s="16">
        <f>SUMIF('Vagas por DRE'!$D$8:$D$500,$A15,'Vagas por DRE'!$K$8:$K$500)</f>
        <v>14</v>
      </c>
      <c r="I15" s="16">
        <f>SUMIF('Vagas por DRE'!$D$8:$D$500,$A15,'Vagas por DRE'!$L$8:$L$500)</f>
        <v>146</v>
      </c>
      <c r="J15" s="25">
        <f t="shared" si="0"/>
        <v>7.2999999999999995E-2</v>
      </c>
    </row>
    <row r="16" spans="1:12" ht="25.95" customHeight="1">
      <c r="A16" s="8" t="s">
        <v>60</v>
      </c>
      <c r="B16" s="16">
        <f>SUMIF('Vagas por DRE'!$D$8:$D$500,$A16,'Vagas por DRE'!$E$8:$E$500)</f>
        <v>64</v>
      </c>
      <c r="C16" s="16">
        <f>SUMIF('Vagas por DRE'!$D$8:$D$500,$A16,'Vagas por DRE'!$F$8:$F$500)</f>
        <v>14</v>
      </c>
      <c r="D16" s="16">
        <f>SUMIF('Vagas por DRE'!$D$8:$D$500,$A16,'Vagas por DRE'!$G$8:$G$500)</f>
        <v>17</v>
      </c>
      <c r="E16" s="16">
        <f>SUMIF('Vagas por DRE'!$D$8:$D$500,$A16,'Vagas por DRE'!$H$8:$H$500)</f>
        <v>0</v>
      </c>
      <c r="F16" s="16">
        <f>SUMIF('Vagas por DRE'!$D$8:$D$500,$A16,'Vagas por DRE'!$I$8:$I$500)</f>
        <v>0</v>
      </c>
      <c r="G16" s="16">
        <f>SUMIF('Vagas por DRE'!$D$8:$D$500,$A16,'Vagas por DRE'!$J$8:$J$500)</f>
        <v>10</v>
      </c>
      <c r="H16" s="16">
        <f>SUMIF('Vagas por DRE'!$D$8:$D$500,$A16,'Vagas por DRE'!$K$8:$K$500)</f>
        <v>14</v>
      </c>
      <c r="I16" s="16">
        <f>SUMIF('Vagas por DRE'!$D$8:$D$500,$A16,'Vagas por DRE'!$L$8:$L$500)</f>
        <v>119</v>
      </c>
      <c r="J16" s="25">
        <f t="shared" si="0"/>
        <v>5.9499999999999997E-2</v>
      </c>
    </row>
    <row r="17" spans="1:10" ht="25.95" customHeight="1">
      <c r="A17" s="8" t="s">
        <v>59</v>
      </c>
      <c r="B17" s="16">
        <f>SUMIF('Vagas por DRE'!$D$8:$D$500,$A17,'Vagas por DRE'!$E$8:$E$500)</f>
        <v>67</v>
      </c>
      <c r="C17" s="16">
        <f>SUMIF('Vagas por DRE'!$D$8:$D$500,$A17,'Vagas por DRE'!$F$8:$F$500)</f>
        <v>11</v>
      </c>
      <c r="D17" s="16">
        <f>SUMIF('Vagas por DRE'!$D$8:$D$500,$A17,'Vagas por DRE'!$G$8:$G$500)</f>
        <v>14</v>
      </c>
      <c r="E17" s="16">
        <f>SUMIF('Vagas por DRE'!$D$8:$D$500,$A17,'Vagas por DRE'!$H$8:$H$500)</f>
        <v>0</v>
      </c>
      <c r="F17" s="16">
        <f>SUMIF('Vagas por DRE'!$D$8:$D$500,$A17,'Vagas por DRE'!$I$8:$I$500)</f>
        <v>0</v>
      </c>
      <c r="G17" s="16">
        <f>SUMIF('Vagas por DRE'!$D$8:$D$500,$A17,'Vagas por DRE'!$J$8:$J$500)</f>
        <v>12</v>
      </c>
      <c r="H17" s="16">
        <f>SUMIF('Vagas por DRE'!$D$8:$D$500,$A17,'Vagas por DRE'!$K$8:$K$500)</f>
        <v>11</v>
      </c>
      <c r="I17" s="16">
        <f>SUMIF('Vagas por DRE'!$D$8:$D$500,$A17,'Vagas por DRE'!$L$8:$L$500)</f>
        <v>115</v>
      </c>
      <c r="J17" s="25">
        <f t="shared" si="0"/>
        <v>5.7500000000000002E-2</v>
      </c>
    </row>
    <row r="18" spans="1:10" ht="25.95" customHeight="1">
      <c r="A18" s="8" t="s">
        <v>66</v>
      </c>
      <c r="B18" s="16">
        <f>SUMIF('Vagas por DRE'!$D$8:$D$500,$A18,'Vagas por DRE'!$E$8:$E$500)</f>
        <v>70</v>
      </c>
      <c r="C18" s="16">
        <f>SUMIF('Vagas por DRE'!$D$8:$D$500,$A18,'Vagas por DRE'!$F$8:$F$500)</f>
        <v>13</v>
      </c>
      <c r="D18" s="16">
        <f>SUMIF('Vagas por DRE'!$D$8:$D$500,$A18,'Vagas por DRE'!$G$8:$G$500)</f>
        <v>18</v>
      </c>
      <c r="E18" s="16">
        <f>SUMIF('Vagas por DRE'!$D$8:$D$500,$A18,'Vagas por DRE'!$H$8:$H$500)</f>
        <v>1</v>
      </c>
      <c r="F18" s="16">
        <f>SUMIF('Vagas por DRE'!$D$8:$D$500,$A18,'Vagas por DRE'!$I$8:$I$500)</f>
        <v>1</v>
      </c>
      <c r="G18" s="16">
        <f>SUMIF('Vagas por DRE'!$D$8:$D$500,$A18,'Vagas por DRE'!$J$8:$J$500)</f>
        <v>11</v>
      </c>
      <c r="H18" s="16">
        <f>SUMIF('Vagas por DRE'!$D$8:$D$500,$A18,'Vagas por DRE'!$K$8:$K$500)</f>
        <v>12</v>
      </c>
      <c r="I18" s="16">
        <f>SUMIF('Vagas por DRE'!$D$8:$D$500,$A18,'Vagas por DRE'!$L$8:$L$500)</f>
        <v>126</v>
      </c>
      <c r="J18" s="25">
        <f t="shared" si="0"/>
        <v>6.3E-2</v>
      </c>
    </row>
    <row r="19" spans="1:10" ht="25.95" customHeight="1">
      <c r="A19" s="8" t="s">
        <v>16</v>
      </c>
      <c r="B19" s="16">
        <f>SUMIF('Vagas por DRE'!$D$8:$D$500,$A19,'Vagas por DRE'!$E$8:$E$500)</f>
        <v>121</v>
      </c>
      <c r="C19" s="16">
        <f>SUMIF('Vagas por DRE'!$D$8:$D$500,$A19,'Vagas por DRE'!$F$8:$F$500)</f>
        <v>20</v>
      </c>
      <c r="D19" s="16">
        <f>SUMIF('Vagas por DRE'!$D$8:$D$500,$A19,'Vagas por DRE'!$G$8:$G$500)</f>
        <v>40</v>
      </c>
      <c r="E19" s="16">
        <f>SUMIF('Vagas por DRE'!$D$8:$D$500,$A19,'Vagas por DRE'!$H$8:$H$500)</f>
        <v>5</v>
      </c>
      <c r="F19" s="16">
        <f>SUMIF('Vagas por DRE'!$D$8:$D$500,$A19,'Vagas por DRE'!$I$8:$I$500)</f>
        <v>5</v>
      </c>
      <c r="G19" s="16">
        <f>SUMIF('Vagas por DRE'!$D$8:$D$500,$A19,'Vagas por DRE'!$J$8:$J$500)</f>
        <v>4</v>
      </c>
      <c r="H19" s="16">
        <f>SUMIF('Vagas por DRE'!$D$8:$D$500,$A19,'Vagas por DRE'!$K$8:$K$500)</f>
        <v>15</v>
      </c>
      <c r="I19" s="16">
        <f>SUMIF('Vagas por DRE'!$D$8:$D$500,$A19,'Vagas por DRE'!$L$8:$L$500)</f>
        <v>210</v>
      </c>
      <c r="J19" s="25">
        <f t="shared" si="0"/>
        <v>0.105</v>
      </c>
    </row>
    <row r="20" spans="1:10" ht="25.95" customHeight="1">
      <c r="A20" s="8" t="s">
        <v>57</v>
      </c>
      <c r="B20" s="16">
        <f>SUMIF('Vagas por DRE'!$D$8:$D$500,$A20,'Vagas por DRE'!$E$8:$E$500)</f>
        <v>136</v>
      </c>
      <c r="C20" s="16">
        <f>SUMIF('Vagas por DRE'!$D$8:$D$500,$A20,'Vagas por DRE'!$F$8:$F$500)</f>
        <v>22</v>
      </c>
      <c r="D20" s="16">
        <f>SUMIF('Vagas por DRE'!$D$8:$D$500,$A20,'Vagas por DRE'!$G$8:$G$500)</f>
        <v>47</v>
      </c>
      <c r="E20" s="16">
        <f>SUMIF('Vagas por DRE'!$D$8:$D$500,$A20,'Vagas por DRE'!$H$8:$H$500)</f>
        <v>7</v>
      </c>
      <c r="F20" s="16">
        <f>SUMIF('Vagas por DRE'!$D$8:$D$500,$A20,'Vagas por DRE'!$I$8:$I$500)</f>
        <v>7</v>
      </c>
      <c r="G20" s="16">
        <f>SUMIF('Vagas por DRE'!$D$8:$D$500,$A20,'Vagas por DRE'!$J$8:$J$500)</f>
        <v>2</v>
      </c>
      <c r="H20" s="16">
        <f>SUMIF('Vagas por DRE'!$D$8:$D$500,$A20,'Vagas por DRE'!$K$8:$K$500)</f>
        <v>15</v>
      </c>
      <c r="I20" s="16">
        <f>SUMIF('Vagas por DRE'!$D$8:$D$500,$A20,'Vagas por DRE'!$L$8:$L$500)</f>
        <v>236</v>
      </c>
      <c r="J20" s="25">
        <f t="shared" si="0"/>
        <v>0.11799999999999999</v>
      </c>
    </row>
    <row r="21" spans="1:10" ht="25.95" customHeight="1">
      <c r="A21" s="8" t="s">
        <v>64</v>
      </c>
      <c r="B21" s="16">
        <f>SUMIF('Vagas por DRE'!$D$8:$D$500,$A21,'Vagas por DRE'!$E$8:$E$500)</f>
        <v>75</v>
      </c>
      <c r="C21" s="16">
        <f>SUMIF('Vagas por DRE'!$D$8:$D$500,$A21,'Vagas por DRE'!$F$8:$F$500)</f>
        <v>14</v>
      </c>
      <c r="D21" s="16">
        <f>SUMIF('Vagas por DRE'!$D$8:$D$500,$A21,'Vagas por DRE'!$G$8:$G$500)</f>
        <v>20</v>
      </c>
      <c r="E21" s="16">
        <f>SUMIF('Vagas por DRE'!$D$8:$D$500,$A21,'Vagas por DRE'!$H$8:$H$500)</f>
        <v>1</v>
      </c>
      <c r="F21" s="16">
        <f>SUMIF('Vagas por DRE'!$D$8:$D$500,$A21,'Vagas por DRE'!$I$8:$I$500)</f>
        <v>1</v>
      </c>
      <c r="G21" s="16">
        <f>SUMIF('Vagas por DRE'!$D$8:$D$500,$A21,'Vagas por DRE'!$J$8:$J$500)</f>
        <v>10</v>
      </c>
      <c r="H21" s="16">
        <f>SUMIF('Vagas por DRE'!$D$8:$D$500,$A21,'Vagas por DRE'!$K$8:$K$500)</f>
        <v>13</v>
      </c>
      <c r="I21" s="16">
        <f>SUMIF('Vagas por DRE'!$D$8:$D$500,$A21,'Vagas por DRE'!$L$8:$L$500)</f>
        <v>134</v>
      </c>
      <c r="J21" s="25">
        <f t="shared" si="0"/>
        <v>6.7000000000000004E-2</v>
      </c>
    </row>
    <row r="22" spans="1:10" ht="25.95" customHeight="1">
      <c r="A22" s="8" t="s">
        <v>62</v>
      </c>
      <c r="B22" s="16">
        <f>SUMIF('Vagas por DRE'!$D$8:$D$500,$A22,'Vagas por DRE'!$E$8:$E$500)</f>
        <v>52</v>
      </c>
      <c r="C22" s="16">
        <f>SUMIF('Vagas por DRE'!$D$8:$D$500,$A22,'Vagas por DRE'!$F$8:$F$500)</f>
        <v>5</v>
      </c>
      <c r="D22" s="16">
        <f>SUMIF('Vagas por DRE'!$D$8:$D$500,$A22,'Vagas por DRE'!$G$8:$G$500)</f>
        <v>7</v>
      </c>
      <c r="E22" s="16">
        <f>SUMIF('Vagas por DRE'!$D$8:$D$500,$A22,'Vagas por DRE'!$H$8:$H$500)</f>
        <v>1</v>
      </c>
      <c r="F22" s="16">
        <f>SUMIF('Vagas por DRE'!$D$8:$D$500,$A22,'Vagas por DRE'!$I$8:$I$500)</f>
        <v>1</v>
      </c>
      <c r="G22" s="16">
        <f>SUMIF('Vagas por DRE'!$D$8:$D$500,$A22,'Vagas por DRE'!$J$8:$J$500)</f>
        <v>18</v>
      </c>
      <c r="H22" s="16">
        <f>SUMIF('Vagas por DRE'!$D$8:$D$500,$A22,'Vagas por DRE'!$K$8:$K$500)</f>
        <v>4</v>
      </c>
      <c r="I22" s="16">
        <f>SUMIF('Vagas por DRE'!$D$8:$D$500,$A22,'Vagas por DRE'!$L$8:$L$500)</f>
        <v>88</v>
      </c>
      <c r="J22" s="25">
        <f t="shared" si="0"/>
        <v>4.3999999999999997E-2</v>
      </c>
    </row>
    <row r="23" spans="1:10">
      <c r="B23" s="22"/>
      <c r="C23" s="22"/>
      <c r="D23" s="22"/>
      <c r="E23" s="22"/>
      <c r="F23" s="22"/>
      <c r="G23" s="22"/>
      <c r="H23" s="22"/>
      <c r="I23" s="22"/>
      <c r="J23" s="26"/>
    </row>
    <row r="24" spans="1:10">
      <c r="A24" s="21" t="s">
        <v>187</v>
      </c>
      <c r="B24" s="23">
        <f t="shared" ref="B24:I24" si="1">SUM(B8:B22)</f>
        <v>1040</v>
      </c>
      <c r="C24" s="23">
        <f t="shared" si="1"/>
        <v>156</v>
      </c>
      <c r="D24" s="23">
        <f t="shared" si="1"/>
        <v>251</v>
      </c>
      <c r="E24" s="23">
        <f t="shared" si="1"/>
        <v>23</v>
      </c>
      <c r="F24" s="23">
        <f t="shared" si="1"/>
        <v>23</v>
      </c>
      <c r="G24" s="23">
        <f t="shared" si="1"/>
        <v>180</v>
      </c>
      <c r="H24" s="23">
        <f t="shared" si="1"/>
        <v>133</v>
      </c>
      <c r="I24" s="23">
        <f t="shared" si="1"/>
        <v>1806</v>
      </c>
      <c r="J24" s="27">
        <f>I24/$L$5</f>
        <v>0.90300000000000002</v>
      </c>
    </row>
  </sheetData>
  <sheetProtection algorithmName="SHA-512" hashValue="r49puUGAK235/+IxJ0lJzdDsbiNrWOaWsY+cN4npb5eOvuVPs+aKo7CVuTEv0so7yVpePrT0tDYCm020MaZklA==" saltValue="hulM0kjT3BjgJNrolY9I+g==" spinCount="100000" sheet="1" objects="1" scenarios="1" selectLockedCells="1" selectUnlockedCells="1"/>
  <mergeCells count="2">
    <mergeCell ref="A1:L2"/>
    <mergeCell ref="A3:L3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44"/>
  <sheetViews>
    <sheetView showGridLines="0" workbookViewId="0">
      <selection activeCell="A3" sqref="A3:L3"/>
    </sheetView>
  </sheetViews>
  <sheetFormatPr defaultRowHeight="13.8"/>
  <cols>
    <col min="1" max="1" width="28" customWidth="1"/>
    <col min="2" max="2" width="48" customWidth="1"/>
    <col min="3" max="3" width="25" customWidth="1"/>
    <col min="4" max="4" width="30" customWidth="1"/>
    <col min="5" max="9" width="8" customWidth="1"/>
    <col min="10" max="11" width="9" customWidth="1"/>
    <col min="12" max="12" width="10" customWidth="1"/>
  </cols>
  <sheetData>
    <row r="1" spans="1:12" ht="30" customHeight="1">
      <c r="A1" s="73" t="s">
        <v>1480</v>
      </c>
      <c r="B1" s="73" t="s">
        <v>188</v>
      </c>
      <c r="C1" s="73" t="s">
        <v>188</v>
      </c>
      <c r="D1" s="73" t="s">
        <v>188</v>
      </c>
      <c r="E1" s="73" t="s">
        <v>188</v>
      </c>
      <c r="F1" s="73" t="s">
        <v>188</v>
      </c>
      <c r="G1" s="73" t="s">
        <v>188</v>
      </c>
      <c r="H1" s="73" t="s">
        <v>188</v>
      </c>
      <c r="I1" s="73" t="s">
        <v>188</v>
      </c>
      <c r="J1" s="73" t="s">
        <v>188</v>
      </c>
      <c r="K1" s="73" t="s">
        <v>188</v>
      </c>
      <c r="L1" s="73" t="s">
        <v>188</v>
      </c>
    </row>
    <row r="2" spans="1:12" ht="30" customHeight="1">
      <c r="A2" s="73" t="s">
        <v>188</v>
      </c>
      <c r="B2" s="73" t="s">
        <v>188</v>
      </c>
      <c r="C2" s="73" t="s">
        <v>188</v>
      </c>
      <c r="D2" s="73" t="s">
        <v>188</v>
      </c>
      <c r="E2" s="73" t="s">
        <v>188</v>
      </c>
      <c r="F2" s="73" t="s">
        <v>188</v>
      </c>
      <c r="G2" s="73" t="s">
        <v>188</v>
      </c>
      <c r="H2" s="73" t="s">
        <v>188</v>
      </c>
      <c r="I2" s="73" t="s">
        <v>188</v>
      </c>
      <c r="J2" s="73" t="s">
        <v>188</v>
      </c>
      <c r="K2" s="73" t="s">
        <v>188</v>
      </c>
      <c r="L2" s="73" t="s">
        <v>188</v>
      </c>
    </row>
    <row r="3" spans="1:12" ht="28.05" customHeight="1">
      <c r="A3" s="74" t="s">
        <v>189</v>
      </c>
      <c r="B3" s="74" t="s">
        <v>189</v>
      </c>
      <c r="C3" s="74" t="s">
        <v>189</v>
      </c>
      <c r="D3" s="74" t="s">
        <v>189</v>
      </c>
      <c r="E3" s="74" t="s">
        <v>189</v>
      </c>
      <c r="F3" s="74" t="s">
        <v>189</v>
      </c>
      <c r="G3" s="74" t="s">
        <v>189</v>
      </c>
      <c r="H3" s="74" t="s">
        <v>189</v>
      </c>
      <c r="I3" s="74" t="s">
        <v>189</v>
      </c>
      <c r="J3" s="74" t="s">
        <v>189</v>
      </c>
      <c r="K3" s="74" t="s">
        <v>189</v>
      </c>
      <c r="L3" s="74" t="s">
        <v>189</v>
      </c>
    </row>
    <row r="5" spans="1:12" ht="30" customHeight="1">
      <c r="A5" s="75" t="s">
        <v>190</v>
      </c>
      <c r="B5" s="75" t="s">
        <v>190</v>
      </c>
      <c r="C5" s="75" t="s">
        <v>190</v>
      </c>
      <c r="D5" s="75" t="s">
        <v>190</v>
      </c>
      <c r="E5" s="75" t="s">
        <v>190</v>
      </c>
      <c r="F5" s="75" t="s">
        <v>190</v>
      </c>
      <c r="G5" s="75" t="s">
        <v>190</v>
      </c>
      <c r="H5" s="75" t="s">
        <v>190</v>
      </c>
      <c r="I5" s="75" t="s">
        <v>190</v>
      </c>
      <c r="J5" s="75" t="s">
        <v>190</v>
      </c>
      <c r="K5" s="75" t="s">
        <v>190</v>
      </c>
      <c r="L5" s="75" t="s">
        <v>190</v>
      </c>
    </row>
    <row r="7" spans="1:12" ht="31.95" customHeight="1">
      <c r="A7" s="4" t="s">
        <v>191</v>
      </c>
      <c r="B7" s="5" t="s">
        <v>192</v>
      </c>
      <c r="C7" s="5" t="s">
        <v>193</v>
      </c>
      <c r="D7" s="5" t="s">
        <v>177</v>
      </c>
      <c r="E7" s="5" t="s">
        <v>178</v>
      </c>
      <c r="F7" s="5" t="s">
        <v>179</v>
      </c>
      <c r="G7" s="5" t="s">
        <v>180</v>
      </c>
      <c r="H7" s="5" t="s">
        <v>181</v>
      </c>
      <c r="I7" s="5" t="s">
        <v>182</v>
      </c>
      <c r="J7" s="5" t="s">
        <v>183</v>
      </c>
      <c r="K7" s="5" t="s">
        <v>184</v>
      </c>
      <c r="L7" s="6" t="s">
        <v>185</v>
      </c>
    </row>
    <row r="8" spans="1:12" ht="34.049999999999997" customHeight="1">
      <c r="A8" s="7" t="s">
        <v>194</v>
      </c>
      <c r="B8" s="7" t="s">
        <v>195</v>
      </c>
      <c r="C8" s="7" t="s">
        <v>162</v>
      </c>
      <c r="D8" s="7" t="s">
        <v>57</v>
      </c>
      <c r="E8" s="17">
        <v>8</v>
      </c>
      <c r="F8" s="17">
        <v>1</v>
      </c>
      <c r="G8" s="17">
        <v>3</v>
      </c>
      <c r="H8" s="17">
        <v>1</v>
      </c>
      <c r="I8" s="17">
        <v>1</v>
      </c>
      <c r="J8" s="17">
        <v>0</v>
      </c>
      <c r="K8" s="17">
        <v>0</v>
      </c>
      <c r="L8" s="17">
        <v>14</v>
      </c>
    </row>
    <row r="9" spans="1:12" ht="34.049999999999997" customHeight="1">
      <c r="A9" s="8" t="s">
        <v>194</v>
      </c>
      <c r="B9" s="8" t="s">
        <v>195</v>
      </c>
      <c r="C9" s="8" t="s">
        <v>162</v>
      </c>
      <c r="D9" s="8" t="s">
        <v>16</v>
      </c>
      <c r="E9" s="18">
        <v>5</v>
      </c>
      <c r="F9" s="18">
        <v>1</v>
      </c>
      <c r="G9" s="18">
        <v>2</v>
      </c>
      <c r="H9" s="18">
        <v>0</v>
      </c>
      <c r="I9" s="18">
        <v>0</v>
      </c>
      <c r="J9" s="18">
        <v>0</v>
      </c>
      <c r="K9" s="18">
        <v>1</v>
      </c>
      <c r="L9" s="18">
        <v>9</v>
      </c>
    </row>
    <row r="10" spans="1:12" ht="34.049999999999997" customHeight="1">
      <c r="A10" s="8" t="s">
        <v>194</v>
      </c>
      <c r="B10" s="8" t="s">
        <v>195</v>
      </c>
      <c r="C10" s="8" t="s">
        <v>162</v>
      </c>
      <c r="D10" s="8" t="s">
        <v>59</v>
      </c>
      <c r="E10" s="18">
        <v>7</v>
      </c>
      <c r="F10" s="18">
        <v>1</v>
      </c>
      <c r="G10" s="18">
        <v>2</v>
      </c>
      <c r="H10" s="18">
        <v>0</v>
      </c>
      <c r="I10" s="18">
        <v>0</v>
      </c>
      <c r="J10" s="18">
        <v>0</v>
      </c>
      <c r="K10" s="18">
        <v>1</v>
      </c>
      <c r="L10" s="18">
        <v>11</v>
      </c>
    </row>
    <row r="11" spans="1:12" ht="34.049999999999997" customHeight="1">
      <c r="A11" s="8" t="s">
        <v>194</v>
      </c>
      <c r="B11" s="8" t="s">
        <v>195</v>
      </c>
      <c r="C11" s="8" t="s">
        <v>162</v>
      </c>
      <c r="D11" s="8" t="s">
        <v>60</v>
      </c>
      <c r="E11" s="18">
        <v>6</v>
      </c>
      <c r="F11" s="18">
        <v>1</v>
      </c>
      <c r="G11" s="18">
        <v>2</v>
      </c>
      <c r="H11" s="18">
        <v>0</v>
      </c>
      <c r="I11" s="18">
        <v>0</v>
      </c>
      <c r="J11" s="18">
        <v>0</v>
      </c>
      <c r="K11" s="18">
        <v>1</v>
      </c>
      <c r="L11" s="18">
        <v>10</v>
      </c>
    </row>
    <row r="12" spans="1:12" ht="34.049999999999997" customHeight="1">
      <c r="A12" s="8" t="s">
        <v>194</v>
      </c>
      <c r="B12" s="8" t="s">
        <v>195</v>
      </c>
      <c r="C12" s="8" t="s">
        <v>162</v>
      </c>
      <c r="D12" s="8" t="s">
        <v>61</v>
      </c>
      <c r="E12" s="18">
        <v>4</v>
      </c>
      <c r="F12" s="18">
        <v>1</v>
      </c>
      <c r="G12" s="18">
        <v>2</v>
      </c>
      <c r="H12" s="18">
        <v>0</v>
      </c>
      <c r="I12" s="18">
        <v>0</v>
      </c>
      <c r="J12" s="18">
        <v>0</v>
      </c>
      <c r="K12" s="18">
        <v>1</v>
      </c>
      <c r="L12" s="18">
        <v>8</v>
      </c>
    </row>
    <row r="13" spans="1:12" ht="34.049999999999997" customHeight="1">
      <c r="A13" s="8" t="s">
        <v>194</v>
      </c>
      <c r="B13" s="8" t="s">
        <v>195</v>
      </c>
      <c r="C13" s="8" t="s">
        <v>162</v>
      </c>
      <c r="D13" s="8" t="s">
        <v>62</v>
      </c>
      <c r="E13" s="18">
        <v>7</v>
      </c>
      <c r="F13" s="18">
        <v>1</v>
      </c>
      <c r="G13" s="18">
        <v>3</v>
      </c>
      <c r="H13" s="18">
        <v>1</v>
      </c>
      <c r="I13" s="18">
        <v>1</v>
      </c>
      <c r="J13" s="18">
        <v>0</v>
      </c>
      <c r="K13" s="18">
        <v>0</v>
      </c>
      <c r="L13" s="18">
        <v>13</v>
      </c>
    </row>
    <row r="14" spans="1:12" ht="34.049999999999997" customHeight="1">
      <c r="A14" s="8" t="s">
        <v>194</v>
      </c>
      <c r="B14" s="8" t="s">
        <v>195</v>
      </c>
      <c r="C14" s="8" t="s">
        <v>162</v>
      </c>
      <c r="D14" s="8" t="s">
        <v>63</v>
      </c>
      <c r="E14" s="18">
        <v>7</v>
      </c>
      <c r="F14" s="18">
        <v>1</v>
      </c>
      <c r="G14" s="18">
        <v>2</v>
      </c>
      <c r="H14" s="18">
        <v>0</v>
      </c>
      <c r="I14" s="18">
        <v>0</v>
      </c>
      <c r="J14" s="18">
        <v>0</v>
      </c>
      <c r="K14" s="18">
        <v>1</v>
      </c>
      <c r="L14" s="18">
        <v>11</v>
      </c>
    </row>
    <row r="15" spans="1:12" ht="34.049999999999997" customHeight="1">
      <c r="A15" s="8" t="s">
        <v>194</v>
      </c>
      <c r="B15" s="8" t="s">
        <v>195</v>
      </c>
      <c r="C15" s="8" t="s">
        <v>162</v>
      </c>
      <c r="D15" s="8" t="s">
        <v>64</v>
      </c>
      <c r="E15" s="18">
        <v>5</v>
      </c>
      <c r="F15" s="18">
        <v>1</v>
      </c>
      <c r="G15" s="18">
        <v>2</v>
      </c>
      <c r="H15" s="18">
        <v>0</v>
      </c>
      <c r="I15" s="18">
        <v>0</v>
      </c>
      <c r="J15" s="18">
        <v>0</v>
      </c>
      <c r="K15" s="18">
        <v>1</v>
      </c>
      <c r="L15" s="18">
        <v>9</v>
      </c>
    </row>
    <row r="16" spans="1:12" ht="34.049999999999997" customHeight="1">
      <c r="A16" s="8" t="s">
        <v>194</v>
      </c>
      <c r="B16" s="8" t="s">
        <v>195</v>
      </c>
      <c r="C16" s="8" t="s">
        <v>162</v>
      </c>
      <c r="D16" s="8" t="s">
        <v>65</v>
      </c>
      <c r="E16" s="18">
        <v>5</v>
      </c>
      <c r="F16" s="18">
        <v>1</v>
      </c>
      <c r="G16" s="18">
        <v>2</v>
      </c>
      <c r="H16" s="18">
        <v>0</v>
      </c>
      <c r="I16" s="18">
        <v>0</v>
      </c>
      <c r="J16" s="18">
        <v>0</v>
      </c>
      <c r="K16" s="18">
        <v>1</v>
      </c>
      <c r="L16" s="18">
        <v>9</v>
      </c>
    </row>
    <row r="17" spans="1:12" ht="34.049999999999997" customHeight="1">
      <c r="A17" s="8" t="s">
        <v>194</v>
      </c>
      <c r="B17" s="8" t="s">
        <v>195</v>
      </c>
      <c r="C17" s="8" t="s">
        <v>162</v>
      </c>
      <c r="D17" s="8" t="s">
        <v>66</v>
      </c>
      <c r="E17" s="18">
        <v>9</v>
      </c>
      <c r="F17" s="18">
        <v>1</v>
      </c>
      <c r="G17" s="18">
        <v>3</v>
      </c>
      <c r="H17" s="18">
        <v>1</v>
      </c>
      <c r="I17" s="18">
        <v>1</v>
      </c>
      <c r="J17" s="18">
        <v>0</v>
      </c>
      <c r="K17" s="18">
        <v>0</v>
      </c>
      <c r="L17" s="18">
        <v>15</v>
      </c>
    </row>
    <row r="18" spans="1:12" ht="34.049999999999997" customHeight="1">
      <c r="A18" s="8" t="s">
        <v>194</v>
      </c>
      <c r="B18" s="8" t="s">
        <v>195</v>
      </c>
      <c r="C18" s="8" t="s">
        <v>162</v>
      </c>
      <c r="D18" s="8" t="s">
        <v>67</v>
      </c>
      <c r="E18" s="18">
        <v>8</v>
      </c>
      <c r="F18" s="18">
        <v>1</v>
      </c>
      <c r="G18" s="18">
        <v>3</v>
      </c>
      <c r="H18" s="18">
        <v>1</v>
      </c>
      <c r="I18" s="18">
        <v>1</v>
      </c>
      <c r="J18" s="18">
        <v>0</v>
      </c>
      <c r="K18" s="18">
        <v>0</v>
      </c>
      <c r="L18" s="18">
        <v>14</v>
      </c>
    </row>
    <row r="19" spans="1:12" ht="34.049999999999997" customHeight="1">
      <c r="A19" s="8" t="s">
        <v>194</v>
      </c>
      <c r="B19" s="8" t="s">
        <v>195</v>
      </c>
      <c r="C19" s="8" t="s">
        <v>162</v>
      </c>
      <c r="D19" s="8" t="s">
        <v>68</v>
      </c>
      <c r="E19" s="18">
        <v>11</v>
      </c>
      <c r="F19" s="18">
        <v>1</v>
      </c>
      <c r="G19" s="18">
        <v>3</v>
      </c>
      <c r="H19" s="18">
        <v>1</v>
      </c>
      <c r="I19" s="18">
        <v>1</v>
      </c>
      <c r="J19" s="18">
        <v>0</v>
      </c>
      <c r="K19" s="18">
        <v>0</v>
      </c>
      <c r="L19" s="18">
        <v>17</v>
      </c>
    </row>
    <row r="20" spans="1:12" ht="34.049999999999997" customHeight="1">
      <c r="A20" s="8" t="s">
        <v>194</v>
      </c>
      <c r="B20" s="8" t="s">
        <v>195</v>
      </c>
      <c r="C20" s="8" t="s">
        <v>162</v>
      </c>
      <c r="D20" s="8" t="s">
        <v>69</v>
      </c>
      <c r="E20" s="18">
        <v>11</v>
      </c>
      <c r="F20" s="18">
        <v>1</v>
      </c>
      <c r="G20" s="18">
        <v>3</v>
      </c>
      <c r="H20" s="18">
        <v>1</v>
      </c>
      <c r="I20" s="18">
        <v>1</v>
      </c>
      <c r="J20" s="18">
        <v>0</v>
      </c>
      <c r="K20" s="18">
        <v>0</v>
      </c>
      <c r="L20" s="18">
        <v>17</v>
      </c>
    </row>
    <row r="21" spans="1:12" ht="34.049999999999997" customHeight="1">
      <c r="A21" s="8" t="s">
        <v>194</v>
      </c>
      <c r="B21" s="8" t="s">
        <v>195</v>
      </c>
      <c r="C21" s="8" t="s">
        <v>162</v>
      </c>
      <c r="D21" s="8" t="s">
        <v>58</v>
      </c>
      <c r="E21" s="18">
        <v>1</v>
      </c>
      <c r="F21" s="18">
        <v>0</v>
      </c>
      <c r="G21" s="18">
        <v>0</v>
      </c>
      <c r="H21" s="18">
        <v>0</v>
      </c>
      <c r="I21" s="18">
        <v>0</v>
      </c>
      <c r="J21" s="18">
        <v>1</v>
      </c>
      <c r="K21" s="18">
        <v>0</v>
      </c>
      <c r="L21" s="18">
        <v>2</v>
      </c>
    </row>
    <row r="22" spans="1:12" ht="34.049999999999997" customHeight="1">
      <c r="A22" s="8" t="s">
        <v>194</v>
      </c>
      <c r="B22" s="8" t="s">
        <v>195</v>
      </c>
      <c r="C22" s="8" t="s">
        <v>21</v>
      </c>
      <c r="D22" s="8" t="s">
        <v>21</v>
      </c>
      <c r="E22" s="18">
        <v>36</v>
      </c>
      <c r="F22" s="18">
        <v>3</v>
      </c>
      <c r="G22" s="18">
        <v>11</v>
      </c>
      <c r="H22" s="18">
        <v>3</v>
      </c>
      <c r="I22" s="18">
        <v>3</v>
      </c>
      <c r="J22" s="18">
        <v>0</v>
      </c>
      <c r="K22" s="18">
        <v>0</v>
      </c>
      <c r="L22" s="18">
        <v>56</v>
      </c>
    </row>
    <row r="23" spans="1:12" ht="34.049999999999997" customHeight="1">
      <c r="A23" s="8" t="s">
        <v>196</v>
      </c>
      <c r="B23" s="8" t="s">
        <v>197</v>
      </c>
      <c r="C23" s="8" t="s">
        <v>162</v>
      </c>
      <c r="D23" s="8" t="s">
        <v>57</v>
      </c>
      <c r="E23" s="18">
        <v>7</v>
      </c>
      <c r="F23" s="18">
        <v>1</v>
      </c>
      <c r="G23" s="18">
        <v>2</v>
      </c>
      <c r="H23" s="18">
        <v>1</v>
      </c>
      <c r="I23" s="18">
        <v>1</v>
      </c>
      <c r="J23" s="18">
        <v>0</v>
      </c>
      <c r="K23" s="18">
        <v>0</v>
      </c>
      <c r="L23" s="18">
        <v>12</v>
      </c>
    </row>
    <row r="24" spans="1:12" ht="34.049999999999997" customHeight="1">
      <c r="A24" s="8" t="s">
        <v>196</v>
      </c>
      <c r="B24" s="8" t="s">
        <v>197</v>
      </c>
      <c r="C24" s="8" t="s">
        <v>162</v>
      </c>
      <c r="D24" s="8" t="s">
        <v>16</v>
      </c>
      <c r="E24" s="18">
        <v>5</v>
      </c>
      <c r="F24" s="18">
        <v>1</v>
      </c>
      <c r="G24" s="18">
        <v>2</v>
      </c>
      <c r="H24" s="18">
        <v>0</v>
      </c>
      <c r="I24" s="18">
        <v>0</v>
      </c>
      <c r="J24" s="18">
        <v>0</v>
      </c>
      <c r="K24" s="18">
        <v>1</v>
      </c>
      <c r="L24" s="18">
        <v>9</v>
      </c>
    </row>
    <row r="25" spans="1:12" ht="34.049999999999997" customHeight="1">
      <c r="A25" s="8" t="s">
        <v>196</v>
      </c>
      <c r="B25" s="8" t="s">
        <v>197</v>
      </c>
      <c r="C25" s="8" t="s">
        <v>162</v>
      </c>
      <c r="D25" s="8" t="s">
        <v>59</v>
      </c>
      <c r="E25" s="18">
        <v>3</v>
      </c>
      <c r="F25" s="18">
        <v>0</v>
      </c>
      <c r="G25" s="18">
        <v>0</v>
      </c>
      <c r="H25" s="18">
        <v>0</v>
      </c>
      <c r="I25" s="18">
        <v>0</v>
      </c>
      <c r="J25" s="18">
        <v>1</v>
      </c>
      <c r="K25" s="18">
        <v>0</v>
      </c>
      <c r="L25" s="18">
        <v>4</v>
      </c>
    </row>
    <row r="26" spans="1:12" ht="34.049999999999997" customHeight="1">
      <c r="A26" s="8" t="s">
        <v>196</v>
      </c>
      <c r="B26" s="8" t="s">
        <v>197</v>
      </c>
      <c r="C26" s="8" t="s">
        <v>162</v>
      </c>
      <c r="D26" s="8" t="s">
        <v>60</v>
      </c>
      <c r="E26" s="18">
        <v>4</v>
      </c>
      <c r="F26" s="18">
        <v>1</v>
      </c>
      <c r="G26" s="18">
        <v>2</v>
      </c>
      <c r="H26" s="18">
        <v>0</v>
      </c>
      <c r="I26" s="18">
        <v>0</v>
      </c>
      <c r="J26" s="18">
        <v>0</v>
      </c>
      <c r="K26" s="18">
        <v>1</v>
      </c>
      <c r="L26" s="18">
        <v>8</v>
      </c>
    </row>
    <row r="27" spans="1:12" ht="34.049999999999997" customHeight="1">
      <c r="A27" s="8" t="s">
        <v>196</v>
      </c>
      <c r="B27" s="8" t="s">
        <v>197</v>
      </c>
      <c r="C27" s="8" t="s">
        <v>162</v>
      </c>
      <c r="D27" s="8" t="s">
        <v>61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1</v>
      </c>
      <c r="K27" s="18">
        <v>0</v>
      </c>
      <c r="L27" s="18">
        <v>2</v>
      </c>
    </row>
    <row r="28" spans="1:12" ht="34.049999999999997" customHeight="1">
      <c r="A28" s="8" t="s">
        <v>196</v>
      </c>
      <c r="B28" s="8" t="s">
        <v>197</v>
      </c>
      <c r="C28" s="8" t="s">
        <v>162</v>
      </c>
      <c r="D28" s="8" t="s">
        <v>62</v>
      </c>
      <c r="E28" s="18">
        <v>1</v>
      </c>
      <c r="F28" s="18">
        <v>0</v>
      </c>
      <c r="G28" s="18">
        <v>0</v>
      </c>
      <c r="H28" s="18">
        <v>0</v>
      </c>
      <c r="I28" s="18">
        <v>0</v>
      </c>
      <c r="J28" s="18">
        <v>1</v>
      </c>
      <c r="K28" s="18">
        <v>0</v>
      </c>
      <c r="L28" s="18">
        <v>2</v>
      </c>
    </row>
    <row r="29" spans="1:12" ht="34.049999999999997" customHeight="1">
      <c r="A29" s="8" t="s">
        <v>196</v>
      </c>
      <c r="B29" s="8" t="s">
        <v>197</v>
      </c>
      <c r="C29" s="8" t="s">
        <v>162</v>
      </c>
      <c r="D29" s="8" t="s">
        <v>63</v>
      </c>
      <c r="E29" s="18">
        <v>5</v>
      </c>
      <c r="F29" s="18">
        <v>1</v>
      </c>
      <c r="G29" s="18">
        <v>2</v>
      </c>
      <c r="H29" s="18">
        <v>0</v>
      </c>
      <c r="I29" s="18">
        <v>0</v>
      </c>
      <c r="J29" s="18">
        <v>0</v>
      </c>
      <c r="K29" s="18">
        <v>1</v>
      </c>
      <c r="L29" s="18">
        <v>9</v>
      </c>
    </row>
    <row r="30" spans="1:12" ht="34.049999999999997" customHeight="1">
      <c r="A30" s="8" t="s">
        <v>196</v>
      </c>
      <c r="B30" s="8" t="s">
        <v>197</v>
      </c>
      <c r="C30" s="8" t="s">
        <v>162</v>
      </c>
      <c r="D30" s="8" t="s">
        <v>64</v>
      </c>
      <c r="E30" s="18">
        <v>4</v>
      </c>
      <c r="F30" s="18">
        <v>1</v>
      </c>
      <c r="G30" s="18">
        <v>1</v>
      </c>
      <c r="H30" s="18">
        <v>0</v>
      </c>
      <c r="I30" s="18">
        <v>0</v>
      </c>
      <c r="J30" s="18">
        <v>0</v>
      </c>
      <c r="K30" s="18">
        <v>1</v>
      </c>
      <c r="L30" s="18">
        <v>7</v>
      </c>
    </row>
    <row r="31" spans="1:12" ht="34.049999999999997" customHeight="1">
      <c r="A31" s="8" t="s">
        <v>196</v>
      </c>
      <c r="B31" s="8" t="s">
        <v>197</v>
      </c>
      <c r="C31" s="8" t="s">
        <v>162</v>
      </c>
      <c r="D31" s="8" t="s">
        <v>65</v>
      </c>
      <c r="E31" s="18">
        <v>3</v>
      </c>
      <c r="F31" s="18">
        <v>1</v>
      </c>
      <c r="G31" s="18">
        <v>1</v>
      </c>
      <c r="H31" s="18">
        <v>0</v>
      </c>
      <c r="I31" s="18">
        <v>0</v>
      </c>
      <c r="J31" s="18">
        <v>0</v>
      </c>
      <c r="K31" s="18">
        <v>1</v>
      </c>
      <c r="L31" s="18">
        <v>6</v>
      </c>
    </row>
    <row r="32" spans="1:12" ht="34.049999999999997" customHeight="1">
      <c r="A32" s="8" t="s">
        <v>196</v>
      </c>
      <c r="B32" s="8" t="s">
        <v>197</v>
      </c>
      <c r="C32" s="8" t="s">
        <v>162</v>
      </c>
      <c r="D32" s="8" t="s">
        <v>66</v>
      </c>
      <c r="E32" s="18">
        <v>3</v>
      </c>
      <c r="F32" s="18">
        <v>0</v>
      </c>
      <c r="G32" s="18">
        <v>0</v>
      </c>
      <c r="H32" s="18">
        <v>0</v>
      </c>
      <c r="I32" s="18">
        <v>0</v>
      </c>
      <c r="J32" s="18">
        <v>1</v>
      </c>
      <c r="K32" s="18">
        <v>0</v>
      </c>
      <c r="L32" s="18">
        <v>4</v>
      </c>
    </row>
    <row r="33" spans="1:12" ht="34.049999999999997" customHeight="1">
      <c r="A33" s="8" t="s">
        <v>196</v>
      </c>
      <c r="B33" s="8" t="s">
        <v>197</v>
      </c>
      <c r="C33" s="8" t="s">
        <v>162</v>
      </c>
      <c r="D33" s="8" t="s">
        <v>67</v>
      </c>
      <c r="E33" s="18">
        <v>2</v>
      </c>
      <c r="F33" s="18">
        <v>0</v>
      </c>
      <c r="G33" s="18">
        <v>0</v>
      </c>
      <c r="H33" s="18">
        <v>0</v>
      </c>
      <c r="I33" s="18">
        <v>0</v>
      </c>
      <c r="J33" s="18">
        <v>1</v>
      </c>
      <c r="K33" s="18">
        <v>0</v>
      </c>
      <c r="L33" s="18">
        <v>3</v>
      </c>
    </row>
    <row r="34" spans="1:12" ht="34.049999999999997" customHeight="1">
      <c r="A34" s="8" t="s">
        <v>196</v>
      </c>
      <c r="B34" s="8" t="s">
        <v>197</v>
      </c>
      <c r="C34" s="8" t="s">
        <v>162</v>
      </c>
      <c r="D34" s="8" t="s">
        <v>68</v>
      </c>
      <c r="E34" s="18">
        <v>2</v>
      </c>
      <c r="F34" s="18">
        <v>1</v>
      </c>
      <c r="G34" s="18">
        <v>1</v>
      </c>
      <c r="H34" s="18">
        <v>0</v>
      </c>
      <c r="I34" s="18">
        <v>0</v>
      </c>
      <c r="J34" s="18">
        <v>0</v>
      </c>
      <c r="K34" s="18">
        <v>1</v>
      </c>
      <c r="L34" s="18">
        <v>5</v>
      </c>
    </row>
    <row r="35" spans="1:12" ht="34.049999999999997" customHeight="1">
      <c r="A35" s="8" t="s">
        <v>196</v>
      </c>
      <c r="B35" s="8" t="s">
        <v>197</v>
      </c>
      <c r="C35" s="8" t="s">
        <v>162</v>
      </c>
      <c r="D35" s="8" t="s">
        <v>69</v>
      </c>
      <c r="E35" s="18">
        <v>2</v>
      </c>
      <c r="F35" s="18">
        <v>0</v>
      </c>
      <c r="G35" s="18">
        <v>0</v>
      </c>
      <c r="H35" s="18">
        <v>0</v>
      </c>
      <c r="I35" s="18">
        <v>0</v>
      </c>
      <c r="J35" s="18">
        <v>1</v>
      </c>
      <c r="K35" s="18">
        <v>0</v>
      </c>
      <c r="L35" s="18">
        <v>3</v>
      </c>
    </row>
    <row r="36" spans="1:12" ht="34.049999999999997" customHeight="1">
      <c r="A36" s="8" t="s">
        <v>196</v>
      </c>
      <c r="B36" s="8" t="s">
        <v>197</v>
      </c>
      <c r="C36" s="8" t="s">
        <v>21</v>
      </c>
      <c r="D36" s="8" t="s">
        <v>21</v>
      </c>
      <c r="E36" s="18">
        <v>1</v>
      </c>
      <c r="F36" s="18">
        <v>0</v>
      </c>
      <c r="G36" s="18">
        <v>0</v>
      </c>
      <c r="H36" s="18">
        <v>0</v>
      </c>
      <c r="I36" s="18">
        <v>0</v>
      </c>
      <c r="J36" s="18">
        <v>1</v>
      </c>
      <c r="K36" s="18">
        <v>0</v>
      </c>
      <c r="L36" s="18">
        <v>2</v>
      </c>
    </row>
    <row r="37" spans="1:12" ht="34.049999999999997" customHeight="1">
      <c r="A37" s="8" t="s">
        <v>198</v>
      </c>
      <c r="B37" s="8" t="s">
        <v>199</v>
      </c>
      <c r="C37" s="8" t="s">
        <v>162</v>
      </c>
      <c r="D37" s="8" t="s">
        <v>57</v>
      </c>
      <c r="E37" s="18">
        <v>1</v>
      </c>
      <c r="F37" s="18">
        <v>0</v>
      </c>
      <c r="G37" s="18">
        <v>0</v>
      </c>
      <c r="H37" s="18">
        <v>0</v>
      </c>
      <c r="I37" s="18">
        <v>0</v>
      </c>
      <c r="J37" s="18">
        <v>1</v>
      </c>
      <c r="K37" s="18">
        <v>0</v>
      </c>
      <c r="L37" s="18">
        <v>2</v>
      </c>
    </row>
    <row r="38" spans="1:12" ht="34.049999999999997" customHeight="1">
      <c r="A38" s="8" t="s">
        <v>198</v>
      </c>
      <c r="B38" s="8" t="s">
        <v>199</v>
      </c>
      <c r="C38" s="8" t="s">
        <v>162</v>
      </c>
      <c r="D38" s="8" t="s">
        <v>16</v>
      </c>
      <c r="E38" s="18">
        <v>1</v>
      </c>
      <c r="F38" s="18">
        <v>0</v>
      </c>
      <c r="G38" s="18">
        <v>0</v>
      </c>
      <c r="H38" s="18">
        <v>0</v>
      </c>
      <c r="I38" s="18">
        <v>0</v>
      </c>
      <c r="J38" s="18">
        <v>1</v>
      </c>
      <c r="K38" s="18">
        <v>0</v>
      </c>
      <c r="L38" s="18">
        <v>2</v>
      </c>
    </row>
    <row r="39" spans="1:12" ht="34.049999999999997" customHeight="1">
      <c r="A39" s="8" t="s">
        <v>198</v>
      </c>
      <c r="B39" s="8" t="s">
        <v>199</v>
      </c>
      <c r="C39" s="8" t="s">
        <v>162</v>
      </c>
      <c r="D39" s="8" t="s">
        <v>59</v>
      </c>
      <c r="E39" s="18">
        <v>1</v>
      </c>
      <c r="F39" s="18">
        <v>0</v>
      </c>
      <c r="G39" s="18">
        <v>0</v>
      </c>
      <c r="H39" s="18">
        <v>0</v>
      </c>
      <c r="I39" s="18">
        <v>0</v>
      </c>
      <c r="J39" s="18">
        <v>1</v>
      </c>
      <c r="K39" s="18">
        <v>0</v>
      </c>
      <c r="L39" s="18">
        <v>2</v>
      </c>
    </row>
    <row r="40" spans="1:12" ht="34.049999999999997" customHeight="1">
      <c r="A40" s="8" t="s">
        <v>198</v>
      </c>
      <c r="B40" s="8" t="s">
        <v>199</v>
      </c>
      <c r="C40" s="8" t="s">
        <v>162</v>
      </c>
      <c r="D40" s="8" t="s">
        <v>60</v>
      </c>
      <c r="E40" s="18">
        <v>1</v>
      </c>
      <c r="F40" s="18">
        <v>0</v>
      </c>
      <c r="G40" s="18">
        <v>0</v>
      </c>
      <c r="H40" s="18">
        <v>0</v>
      </c>
      <c r="I40" s="18">
        <v>0</v>
      </c>
      <c r="J40" s="18">
        <v>1</v>
      </c>
      <c r="K40" s="18">
        <v>0</v>
      </c>
      <c r="L40" s="18">
        <v>2</v>
      </c>
    </row>
    <row r="41" spans="1:12" ht="34.049999999999997" customHeight="1">
      <c r="A41" s="8" t="s">
        <v>198</v>
      </c>
      <c r="B41" s="8" t="s">
        <v>199</v>
      </c>
      <c r="C41" s="8" t="s">
        <v>162</v>
      </c>
      <c r="D41" s="8" t="s">
        <v>61</v>
      </c>
      <c r="E41" s="18">
        <v>1</v>
      </c>
      <c r="F41" s="18">
        <v>0</v>
      </c>
      <c r="G41" s="18">
        <v>0</v>
      </c>
      <c r="H41" s="18">
        <v>0</v>
      </c>
      <c r="I41" s="18">
        <v>0</v>
      </c>
      <c r="J41" s="18">
        <v>1</v>
      </c>
      <c r="K41" s="18">
        <v>0</v>
      </c>
      <c r="L41" s="18">
        <v>2</v>
      </c>
    </row>
    <row r="42" spans="1:12" ht="34.049999999999997" customHeight="1">
      <c r="A42" s="8" t="s">
        <v>198</v>
      </c>
      <c r="B42" s="8" t="s">
        <v>199</v>
      </c>
      <c r="C42" s="8" t="s">
        <v>162</v>
      </c>
      <c r="D42" s="8" t="s">
        <v>62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1</v>
      </c>
      <c r="K42" s="18">
        <v>0</v>
      </c>
      <c r="L42" s="18">
        <v>2</v>
      </c>
    </row>
    <row r="43" spans="1:12" ht="34.049999999999997" customHeight="1">
      <c r="A43" s="8" t="s">
        <v>198</v>
      </c>
      <c r="B43" s="8" t="s">
        <v>199</v>
      </c>
      <c r="C43" s="8" t="s">
        <v>162</v>
      </c>
      <c r="D43" s="8" t="s">
        <v>63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1</v>
      </c>
      <c r="K43" s="18">
        <v>0</v>
      </c>
      <c r="L43" s="18">
        <v>2</v>
      </c>
    </row>
    <row r="44" spans="1:12" ht="34.049999999999997" customHeight="1">
      <c r="A44" s="8" t="s">
        <v>198</v>
      </c>
      <c r="B44" s="8" t="s">
        <v>199</v>
      </c>
      <c r="C44" s="8" t="s">
        <v>162</v>
      </c>
      <c r="D44" s="8" t="s">
        <v>64</v>
      </c>
      <c r="E44" s="18">
        <v>1</v>
      </c>
      <c r="F44" s="18">
        <v>0</v>
      </c>
      <c r="G44" s="18">
        <v>0</v>
      </c>
      <c r="H44" s="18">
        <v>0</v>
      </c>
      <c r="I44" s="18">
        <v>0</v>
      </c>
      <c r="J44" s="18">
        <v>1</v>
      </c>
      <c r="K44" s="18">
        <v>0</v>
      </c>
      <c r="L44" s="18">
        <v>2</v>
      </c>
    </row>
    <row r="45" spans="1:12" ht="34.049999999999997" customHeight="1">
      <c r="A45" s="8" t="s">
        <v>198</v>
      </c>
      <c r="B45" s="8" t="s">
        <v>199</v>
      </c>
      <c r="C45" s="8" t="s">
        <v>162</v>
      </c>
      <c r="D45" s="8" t="s">
        <v>65</v>
      </c>
      <c r="E45" s="18">
        <v>1</v>
      </c>
      <c r="F45" s="18">
        <v>0</v>
      </c>
      <c r="G45" s="18">
        <v>0</v>
      </c>
      <c r="H45" s="18">
        <v>0</v>
      </c>
      <c r="I45" s="18">
        <v>0</v>
      </c>
      <c r="J45" s="18">
        <v>1</v>
      </c>
      <c r="K45" s="18">
        <v>0</v>
      </c>
      <c r="L45" s="18">
        <v>2</v>
      </c>
    </row>
    <row r="46" spans="1:12" ht="34.049999999999997" customHeight="1">
      <c r="A46" s="8" t="s">
        <v>198</v>
      </c>
      <c r="B46" s="8" t="s">
        <v>199</v>
      </c>
      <c r="C46" s="8" t="s">
        <v>162</v>
      </c>
      <c r="D46" s="8" t="s">
        <v>66</v>
      </c>
      <c r="E46" s="18">
        <v>1</v>
      </c>
      <c r="F46" s="18">
        <v>0</v>
      </c>
      <c r="G46" s="18">
        <v>0</v>
      </c>
      <c r="H46" s="18">
        <v>0</v>
      </c>
      <c r="I46" s="18">
        <v>0</v>
      </c>
      <c r="J46" s="18">
        <v>1</v>
      </c>
      <c r="K46" s="18">
        <v>0</v>
      </c>
      <c r="L46" s="18">
        <v>2</v>
      </c>
    </row>
    <row r="47" spans="1:12" ht="34.049999999999997" customHeight="1">
      <c r="A47" s="8" t="s">
        <v>198</v>
      </c>
      <c r="B47" s="8" t="s">
        <v>199</v>
      </c>
      <c r="C47" s="8" t="s">
        <v>162</v>
      </c>
      <c r="D47" s="8" t="s">
        <v>67</v>
      </c>
      <c r="E47" s="18">
        <v>1</v>
      </c>
      <c r="F47" s="18">
        <v>0</v>
      </c>
      <c r="G47" s="18">
        <v>0</v>
      </c>
      <c r="H47" s="18">
        <v>0</v>
      </c>
      <c r="I47" s="18">
        <v>0</v>
      </c>
      <c r="J47" s="18">
        <v>1</v>
      </c>
      <c r="K47" s="18">
        <v>0</v>
      </c>
      <c r="L47" s="18">
        <v>2</v>
      </c>
    </row>
    <row r="48" spans="1:12" ht="34.049999999999997" customHeight="1">
      <c r="A48" s="8" t="s">
        <v>198</v>
      </c>
      <c r="B48" s="8" t="s">
        <v>199</v>
      </c>
      <c r="C48" s="8" t="s">
        <v>162</v>
      </c>
      <c r="D48" s="8" t="s">
        <v>68</v>
      </c>
      <c r="E48" s="18">
        <v>1</v>
      </c>
      <c r="F48" s="18">
        <v>0</v>
      </c>
      <c r="G48" s="18">
        <v>0</v>
      </c>
      <c r="H48" s="18">
        <v>0</v>
      </c>
      <c r="I48" s="18">
        <v>0</v>
      </c>
      <c r="J48" s="18">
        <v>1</v>
      </c>
      <c r="K48" s="18">
        <v>0</v>
      </c>
      <c r="L48" s="18">
        <v>2</v>
      </c>
    </row>
    <row r="49" spans="1:12" ht="34.049999999999997" customHeight="1">
      <c r="A49" s="8" t="s">
        <v>198</v>
      </c>
      <c r="B49" s="8" t="s">
        <v>199</v>
      </c>
      <c r="C49" s="8" t="s">
        <v>162</v>
      </c>
      <c r="D49" s="8" t="s">
        <v>69</v>
      </c>
      <c r="E49" s="18">
        <v>2</v>
      </c>
      <c r="F49" s="18">
        <v>0</v>
      </c>
      <c r="G49" s="18">
        <v>0</v>
      </c>
      <c r="H49" s="18">
        <v>0</v>
      </c>
      <c r="I49" s="18">
        <v>0</v>
      </c>
      <c r="J49" s="18">
        <v>1</v>
      </c>
      <c r="K49" s="18">
        <v>0</v>
      </c>
      <c r="L49" s="18">
        <v>3</v>
      </c>
    </row>
    <row r="50" spans="1:12" ht="34.049999999999997" customHeight="1">
      <c r="A50" s="8" t="s">
        <v>198</v>
      </c>
      <c r="B50" s="8" t="s">
        <v>199</v>
      </c>
      <c r="C50" s="8" t="s">
        <v>21</v>
      </c>
      <c r="D50" s="8" t="s">
        <v>21</v>
      </c>
      <c r="E50" s="18">
        <v>1</v>
      </c>
      <c r="F50" s="18">
        <v>0</v>
      </c>
      <c r="G50" s="18">
        <v>0</v>
      </c>
      <c r="H50" s="18">
        <v>0</v>
      </c>
      <c r="I50" s="18">
        <v>0</v>
      </c>
      <c r="J50" s="18">
        <v>1</v>
      </c>
      <c r="K50" s="18">
        <v>0</v>
      </c>
      <c r="L50" s="18">
        <v>2</v>
      </c>
    </row>
    <row r="51" spans="1:12" ht="34.049999999999997" customHeight="1">
      <c r="A51" s="8" t="s">
        <v>200</v>
      </c>
      <c r="B51" s="8" t="s">
        <v>201</v>
      </c>
      <c r="C51" s="8" t="s">
        <v>162</v>
      </c>
      <c r="D51" s="8" t="s">
        <v>57</v>
      </c>
      <c r="E51" s="18">
        <v>7</v>
      </c>
      <c r="F51" s="18">
        <v>1</v>
      </c>
      <c r="G51" s="18">
        <v>3</v>
      </c>
      <c r="H51" s="18">
        <v>1</v>
      </c>
      <c r="I51" s="18">
        <v>1</v>
      </c>
      <c r="J51" s="18">
        <v>0</v>
      </c>
      <c r="K51" s="18">
        <v>0</v>
      </c>
      <c r="L51" s="18">
        <v>13</v>
      </c>
    </row>
    <row r="52" spans="1:12" ht="34.049999999999997" customHeight="1">
      <c r="A52" s="8" t="s">
        <v>200</v>
      </c>
      <c r="B52" s="8" t="s">
        <v>201</v>
      </c>
      <c r="C52" s="8" t="s">
        <v>162</v>
      </c>
      <c r="D52" s="8" t="s">
        <v>16</v>
      </c>
      <c r="E52" s="18">
        <v>7</v>
      </c>
      <c r="F52" s="18">
        <v>1</v>
      </c>
      <c r="G52" s="18">
        <v>3</v>
      </c>
      <c r="H52" s="18">
        <v>1</v>
      </c>
      <c r="I52" s="18">
        <v>1</v>
      </c>
      <c r="J52" s="18">
        <v>0</v>
      </c>
      <c r="K52" s="18">
        <v>0</v>
      </c>
      <c r="L52" s="18">
        <v>13</v>
      </c>
    </row>
    <row r="53" spans="1:12" ht="34.049999999999997" customHeight="1">
      <c r="A53" s="8" t="s">
        <v>200</v>
      </c>
      <c r="B53" s="8" t="s">
        <v>201</v>
      </c>
      <c r="C53" s="8" t="s">
        <v>162</v>
      </c>
      <c r="D53" s="8" t="s">
        <v>59</v>
      </c>
      <c r="E53" s="18">
        <v>4</v>
      </c>
      <c r="F53" s="18">
        <v>1</v>
      </c>
      <c r="G53" s="18">
        <v>2</v>
      </c>
      <c r="H53" s="18">
        <v>0</v>
      </c>
      <c r="I53" s="18">
        <v>0</v>
      </c>
      <c r="J53" s="18">
        <v>0</v>
      </c>
      <c r="K53" s="18">
        <v>1</v>
      </c>
      <c r="L53" s="18">
        <v>8</v>
      </c>
    </row>
    <row r="54" spans="1:12" ht="34.049999999999997" customHeight="1">
      <c r="A54" s="8" t="s">
        <v>200</v>
      </c>
      <c r="B54" s="8" t="s">
        <v>201</v>
      </c>
      <c r="C54" s="8" t="s">
        <v>162</v>
      </c>
      <c r="D54" s="8" t="s">
        <v>60</v>
      </c>
      <c r="E54" s="18">
        <v>2</v>
      </c>
      <c r="F54" s="18">
        <v>1</v>
      </c>
      <c r="G54" s="18">
        <v>1</v>
      </c>
      <c r="H54" s="18">
        <v>0</v>
      </c>
      <c r="I54" s="18">
        <v>0</v>
      </c>
      <c r="J54" s="18">
        <v>0</v>
      </c>
      <c r="K54" s="18">
        <v>1</v>
      </c>
      <c r="L54" s="18">
        <v>5</v>
      </c>
    </row>
    <row r="55" spans="1:12" ht="34.049999999999997" customHeight="1">
      <c r="A55" s="8" t="s">
        <v>200</v>
      </c>
      <c r="B55" s="8" t="s">
        <v>201</v>
      </c>
      <c r="C55" s="8" t="s">
        <v>162</v>
      </c>
      <c r="D55" s="8" t="s">
        <v>61</v>
      </c>
      <c r="E55" s="18">
        <v>2</v>
      </c>
      <c r="F55" s="18">
        <v>1</v>
      </c>
      <c r="G55" s="18">
        <v>1</v>
      </c>
      <c r="H55" s="18">
        <v>0</v>
      </c>
      <c r="I55" s="18">
        <v>0</v>
      </c>
      <c r="J55" s="18">
        <v>0</v>
      </c>
      <c r="K55" s="18">
        <v>1</v>
      </c>
      <c r="L55" s="18">
        <v>5</v>
      </c>
    </row>
    <row r="56" spans="1:12" ht="34.049999999999997" customHeight="1">
      <c r="A56" s="8" t="s">
        <v>200</v>
      </c>
      <c r="B56" s="8" t="s">
        <v>201</v>
      </c>
      <c r="C56" s="8" t="s">
        <v>162</v>
      </c>
      <c r="D56" s="8" t="s">
        <v>62</v>
      </c>
      <c r="E56" s="18">
        <v>2</v>
      </c>
      <c r="F56" s="18">
        <v>0</v>
      </c>
      <c r="G56" s="18">
        <v>0</v>
      </c>
      <c r="H56" s="18">
        <v>0</v>
      </c>
      <c r="I56" s="18">
        <v>0</v>
      </c>
      <c r="J56" s="18">
        <v>1</v>
      </c>
      <c r="K56" s="18">
        <v>0</v>
      </c>
      <c r="L56" s="18">
        <v>3</v>
      </c>
    </row>
    <row r="57" spans="1:12" ht="34.049999999999997" customHeight="1">
      <c r="A57" s="8" t="s">
        <v>200</v>
      </c>
      <c r="B57" s="8" t="s">
        <v>201</v>
      </c>
      <c r="C57" s="8" t="s">
        <v>162</v>
      </c>
      <c r="D57" s="8" t="s">
        <v>63</v>
      </c>
      <c r="E57" s="18">
        <v>4</v>
      </c>
      <c r="F57" s="18">
        <v>1</v>
      </c>
      <c r="G57" s="18">
        <v>1</v>
      </c>
      <c r="H57" s="18">
        <v>0</v>
      </c>
      <c r="I57" s="18">
        <v>0</v>
      </c>
      <c r="J57" s="18">
        <v>0</v>
      </c>
      <c r="K57" s="18">
        <v>1</v>
      </c>
      <c r="L57" s="18">
        <v>7</v>
      </c>
    </row>
    <row r="58" spans="1:12" ht="34.049999999999997" customHeight="1">
      <c r="A58" s="8" t="s">
        <v>200</v>
      </c>
      <c r="B58" s="8" t="s">
        <v>201</v>
      </c>
      <c r="C58" s="8" t="s">
        <v>162</v>
      </c>
      <c r="D58" s="8" t="s">
        <v>64</v>
      </c>
      <c r="E58" s="18">
        <v>4</v>
      </c>
      <c r="F58" s="18">
        <v>1</v>
      </c>
      <c r="G58" s="18">
        <v>2</v>
      </c>
      <c r="H58" s="18">
        <v>0</v>
      </c>
      <c r="I58" s="18">
        <v>0</v>
      </c>
      <c r="J58" s="18">
        <v>0</v>
      </c>
      <c r="K58" s="18">
        <v>1</v>
      </c>
      <c r="L58" s="18">
        <v>8</v>
      </c>
    </row>
    <row r="59" spans="1:12" ht="34.049999999999997" customHeight="1">
      <c r="A59" s="8" t="s">
        <v>200</v>
      </c>
      <c r="B59" s="8" t="s">
        <v>201</v>
      </c>
      <c r="C59" s="8" t="s">
        <v>162</v>
      </c>
      <c r="D59" s="8" t="s">
        <v>65</v>
      </c>
      <c r="E59" s="18">
        <v>1</v>
      </c>
      <c r="F59" s="18">
        <v>0</v>
      </c>
      <c r="G59" s="18">
        <v>0</v>
      </c>
      <c r="H59" s="18">
        <v>0</v>
      </c>
      <c r="I59" s="18">
        <v>0</v>
      </c>
      <c r="J59" s="18">
        <v>1</v>
      </c>
      <c r="K59" s="18">
        <v>0</v>
      </c>
      <c r="L59" s="18">
        <v>2</v>
      </c>
    </row>
    <row r="60" spans="1:12" ht="34.049999999999997" customHeight="1">
      <c r="A60" s="8" t="s">
        <v>200</v>
      </c>
      <c r="B60" s="8" t="s">
        <v>201</v>
      </c>
      <c r="C60" s="8" t="s">
        <v>162</v>
      </c>
      <c r="D60" s="8" t="s">
        <v>66</v>
      </c>
      <c r="E60" s="18">
        <v>4</v>
      </c>
      <c r="F60" s="18">
        <v>1</v>
      </c>
      <c r="G60" s="18">
        <v>2</v>
      </c>
      <c r="H60" s="18">
        <v>0</v>
      </c>
      <c r="I60" s="18">
        <v>0</v>
      </c>
      <c r="J60" s="18">
        <v>0</v>
      </c>
      <c r="K60" s="18">
        <v>1</v>
      </c>
      <c r="L60" s="18">
        <v>8</v>
      </c>
    </row>
    <row r="61" spans="1:12" ht="34.049999999999997" customHeight="1">
      <c r="A61" s="8" t="s">
        <v>200</v>
      </c>
      <c r="B61" s="8" t="s">
        <v>201</v>
      </c>
      <c r="C61" s="8" t="s">
        <v>162</v>
      </c>
      <c r="D61" s="8" t="s">
        <v>67</v>
      </c>
      <c r="E61" s="18">
        <v>4</v>
      </c>
      <c r="F61" s="18">
        <v>1</v>
      </c>
      <c r="G61" s="18">
        <v>2</v>
      </c>
      <c r="H61" s="18">
        <v>0</v>
      </c>
      <c r="I61" s="18">
        <v>0</v>
      </c>
      <c r="J61" s="18">
        <v>0</v>
      </c>
      <c r="K61" s="18">
        <v>1</v>
      </c>
      <c r="L61" s="18">
        <v>8</v>
      </c>
    </row>
    <row r="62" spans="1:12" ht="34.049999999999997" customHeight="1">
      <c r="A62" s="8" t="s">
        <v>200</v>
      </c>
      <c r="B62" s="8" t="s">
        <v>201</v>
      </c>
      <c r="C62" s="8" t="s">
        <v>162</v>
      </c>
      <c r="D62" s="8" t="s">
        <v>68</v>
      </c>
      <c r="E62" s="18">
        <v>3</v>
      </c>
      <c r="F62" s="18">
        <v>0</v>
      </c>
      <c r="G62" s="18">
        <v>0</v>
      </c>
      <c r="H62" s="18">
        <v>0</v>
      </c>
      <c r="I62" s="18">
        <v>0</v>
      </c>
      <c r="J62" s="18">
        <v>1</v>
      </c>
      <c r="K62" s="18">
        <v>0</v>
      </c>
      <c r="L62" s="18">
        <v>4</v>
      </c>
    </row>
    <row r="63" spans="1:12" ht="34.049999999999997" customHeight="1">
      <c r="A63" s="8" t="s">
        <v>200</v>
      </c>
      <c r="B63" s="8" t="s">
        <v>201</v>
      </c>
      <c r="C63" s="8" t="s">
        <v>162</v>
      </c>
      <c r="D63" s="8" t="s">
        <v>69</v>
      </c>
      <c r="E63" s="18">
        <v>2</v>
      </c>
      <c r="F63" s="18">
        <v>0</v>
      </c>
      <c r="G63" s="18">
        <v>0</v>
      </c>
      <c r="H63" s="18">
        <v>0</v>
      </c>
      <c r="I63" s="18">
        <v>0</v>
      </c>
      <c r="J63" s="18">
        <v>1</v>
      </c>
      <c r="K63" s="18">
        <v>0</v>
      </c>
      <c r="L63" s="18">
        <v>3</v>
      </c>
    </row>
    <row r="64" spans="1:12" ht="34.049999999999997" customHeight="1">
      <c r="A64" s="8" t="s">
        <v>200</v>
      </c>
      <c r="B64" s="8" t="s">
        <v>201</v>
      </c>
      <c r="C64" s="8" t="s">
        <v>21</v>
      </c>
      <c r="D64" s="8" t="s">
        <v>21</v>
      </c>
      <c r="E64" s="18">
        <v>1</v>
      </c>
      <c r="F64" s="18">
        <v>0</v>
      </c>
      <c r="G64" s="18">
        <v>0</v>
      </c>
      <c r="H64" s="18">
        <v>0</v>
      </c>
      <c r="I64" s="18">
        <v>0</v>
      </c>
      <c r="J64" s="18">
        <v>1</v>
      </c>
      <c r="K64" s="18">
        <v>0</v>
      </c>
      <c r="L64" s="18">
        <v>2</v>
      </c>
    </row>
    <row r="65" spans="1:12" ht="34.049999999999997" customHeight="1">
      <c r="A65" s="8" t="s">
        <v>202</v>
      </c>
      <c r="B65" s="8" t="s">
        <v>203</v>
      </c>
      <c r="C65" s="8" t="s">
        <v>162</v>
      </c>
      <c r="D65" s="8" t="s">
        <v>57</v>
      </c>
      <c r="E65" s="18">
        <v>6</v>
      </c>
      <c r="F65" s="18">
        <v>1</v>
      </c>
      <c r="G65" s="18">
        <v>2</v>
      </c>
      <c r="H65" s="18">
        <v>0</v>
      </c>
      <c r="I65" s="18">
        <v>0</v>
      </c>
      <c r="J65" s="18">
        <v>0</v>
      </c>
      <c r="K65" s="18">
        <v>1</v>
      </c>
      <c r="L65" s="18">
        <v>10</v>
      </c>
    </row>
    <row r="66" spans="1:12" ht="34.049999999999997" customHeight="1">
      <c r="A66" s="8" t="s">
        <v>202</v>
      </c>
      <c r="B66" s="8" t="s">
        <v>203</v>
      </c>
      <c r="C66" s="8" t="s">
        <v>162</v>
      </c>
      <c r="D66" s="8" t="s">
        <v>16</v>
      </c>
      <c r="E66" s="18">
        <v>6</v>
      </c>
      <c r="F66" s="18">
        <v>1</v>
      </c>
      <c r="G66" s="18">
        <v>2</v>
      </c>
      <c r="H66" s="18">
        <v>0</v>
      </c>
      <c r="I66" s="18">
        <v>0</v>
      </c>
      <c r="J66" s="18">
        <v>0</v>
      </c>
      <c r="K66" s="18">
        <v>1</v>
      </c>
      <c r="L66" s="18">
        <v>10</v>
      </c>
    </row>
    <row r="67" spans="1:12" ht="34.049999999999997" customHeight="1">
      <c r="A67" s="8" t="s">
        <v>202</v>
      </c>
      <c r="B67" s="8" t="s">
        <v>203</v>
      </c>
      <c r="C67" s="8" t="s">
        <v>162</v>
      </c>
      <c r="D67" s="8" t="s">
        <v>59</v>
      </c>
      <c r="E67" s="18">
        <v>4</v>
      </c>
      <c r="F67" s="18">
        <v>1</v>
      </c>
      <c r="G67" s="18">
        <v>1</v>
      </c>
      <c r="H67" s="18">
        <v>0</v>
      </c>
      <c r="I67" s="18">
        <v>0</v>
      </c>
      <c r="J67" s="18">
        <v>0</v>
      </c>
      <c r="K67" s="18">
        <v>1</v>
      </c>
      <c r="L67" s="18">
        <v>7</v>
      </c>
    </row>
    <row r="68" spans="1:12" ht="34.049999999999997" customHeight="1">
      <c r="A68" s="8" t="s">
        <v>202</v>
      </c>
      <c r="B68" s="8" t="s">
        <v>203</v>
      </c>
      <c r="C68" s="8" t="s">
        <v>162</v>
      </c>
      <c r="D68" s="8" t="s">
        <v>60</v>
      </c>
      <c r="E68" s="18">
        <v>3</v>
      </c>
      <c r="F68" s="18">
        <v>1</v>
      </c>
      <c r="G68" s="18">
        <v>1</v>
      </c>
      <c r="H68" s="18">
        <v>0</v>
      </c>
      <c r="I68" s="18">
        <v>0</v>
      </c>
      <c r="J68" s="18">
        <v>0</v>
      </c>
      <c r="K68" s="18">
        <v>1</v>
      </c>
      <c r="L68" s="18">
        <v>6</v>
      </c>
    </row>
    <row r="69" spans="1:12" ht="34.049999999999997" customHeight="1">
      <c r="A69" s="8" t="s">
        <v>202</v>
      </c>
      <c r="B69" s="8" t="s">
        <v>203</v>
      </c>
      <c r="C69" s="8" t="s">
        <v>162</v>
      </c>
      <c r="D69" s="8" t="s">
        <v>61</v>
      </c>
      <c r="E69" s="18">
        <v>1</v>
      </c>
      <c r="F69" s="18">
        <v>0</v>
      </c>
      <c r="G69" s="18">
        <v>0</v>
      </c>
      <c r="H69" s="18">
        <v>0</v>
      </c>
      <c r="I69" s="18">
        <v>0</v>
      </c>
      <c r="J69" s="18">
        <v>1</v>
      </c>
      <c r="K69" s="18">
        <v>0</v>
      </c>
      <c r="L69" s="18">
        <v>2</v>
      </c>
    </row>
    <row r="70" spans="1:12" ht="34.049999999999997" customHeight="1">
      <c r="A70" s="8" t="s">
        <v>202</v>
      </c>
      <c r="B70" s="8" t="s">
        <v>203</v>
      </c>
      <c r="C70" s="8" t="s">
        <v>162</v>
      </c>
      <c r="D70" s="8" t="s">
        <v>62</v>
      </c>
      <c r="E70" s="18">
        <v>2</v>
      </c>
      <c r="F70" s="18">
        <v>0</v>
      </c>
      <c r="G70" s="18">
        <v>0</v>
      </c>
      <c r="H70" s="18">
        <v>0</v>
      </c>
      <c r="I70" s="18">
        <v>0</v>
      </c>
      <c r="J70" s="18">
        <v>1</v>
      </c>
      <c r="K70" s="18">
        <v>0</v>
      </c>
      <c r="L70" s="18">
        <v>3</v>
      </c>
    </row>
    <row r="71" spans="1:12" ht="34.049999999999997" customHeight="1">
      <c r="A71" s="8" t="s">
        <v>202</v>
      </c>
      <c r="B71" s="8" t="s">
        <v>203</v>
      </c>
      <c r="C71" s="8" t="s">
        <v>162</v>
      </c>
      <c r="D71" s="8" t="s">
        <v>63</v>
      </c>
      <c r="E71" s="18">
        <v>4</v>
      </c>
      <c r="F71" s="18">
        <v>1</v>
      </c>
      <c r="G71" s="18">
        <v>2</v>
      </c>
      <c r="H71" s="18">
        <v>0</v>
      </c>
      <c r="I71" s="18">
        <v>0</v>
      </c>
      <c r="J71" s="18">
        <v>0</v>
      </c>
      <c r="K71" s="18">
        <v>1</v>
      </c>
      <c r="L71" s="18">
        <v>8</v>
      </c>
    </row>
    <row r="72" spans="1:12" ht="34.049999999999997" customHeight="1">
      <c r="A72" s="8" t="s">
        <v>202</v>
      </c>
      <c r="B72" s="8" t="s">
        <v>203</v>
      </c>
      <c r="C72" s="8" t="s">
        <v>162</v>
      </c>
      <c r="D72" s="8" t="s">
        <v>64</v>
      </c>
      <c r="E72" s="18">
        <v>4</v>
      </c>
      <c r="F72" s="18">
        <v>1</v>
      </c>
      <c r="G72" s="18">
        <v>2</v>
      </c>
      <c r="H72" s="18">
        <v>0</v>
      </c>
      <c r="I72" s="18">
        <v>0</v>
      </c>
      <c r="J72" s="18">
        <v>0</v>
      </c>
      <c r="K72" s="18">
        <v>1</v>
      </c>
      <c r="L72" s="18">
        <v>8</v>
      </c>
    </row>
    <row r="73" spans="1:12" ht="34.049999999999997" customHeight="1">
      <c r="A73" s="8" t="s">
        <v>202</v>
      </c>
      <c r="B73" s="8" t="s">
        <v>203</v>
      </c>
      <c r="C73" s="8" t="s">
        <v>162</v>
      </c>
      <c r="D73" s="8" t="s">
        <v>65</v>
      </c>
      <c r="E73" s="18">
        <v>4</v>
      </c>
      <c r="F73" s="18">
        <v>1</v>
      </c>
      <c r="G73" s="18">
        <v>1</v>
      </c>
      <c r="H73" s="18">
        <v>0</v>
      </c>
      <c r="I73" s="18">
        <v>0</v>
      </c>
      <c r="J73" s="18">
        <v>0</v>
      </c>
      <c r="K73" s="18">
        <v>1</v>
      </c>
      <c r="L73" s="18">
        <v>7</v>
      </c>
    </row>
    <row r="74" spans="1:12" ht="34.049999999999997" customHeight="1">
      <c r="A74" s="8" t="s">
        <v>202</v>
      </c>
      <c r="B74" s="8" t="s">
        <v>203</v>
      </c>
      <c r="C74" s="8" t="s">
        <v>162</v>
      </c>
      <c r="D74" s="8" t="s">
        <v>66</v>
      </c>
      <c r="E74" s="18">
        <v>2</v>
      </c>
      <c r="F74" s="18">
        <v>1</v>
      </c>
      <c r="G74" s="18">
        <v>1</v>
      </c>
      <c r="H74" s="18">
        <v>0</v>
      </c>
      <c r="I74" s="18">
        <v>0</v>
      </c>
      <c r="J74" s="18">
        <v>0</v>
      </c>
      <c r="K74" s="18">
        <v>1</v>
      </c>
      <c r="L74" s="18">
        <v>5</v>
      </c>
    </row>
    <row r="75" spans="1:12" ht="34.049999999999997" customHeight="1">
      <c r="A75" s="8" t="s">
        <v>202</v>
      </c>
      <c r="B75" s="8" t="s">
        <v>203</v>
      </c>
      <c r="C75" s="8" t="s">
        <v>162</v>
      </c>
      <c r="D75" s="8" t="s">
        <v>67</v>
      </c>
      <c r="E75" s="18">
        <v>3</v>
      </c>
      <c r="F75" s="18">
        <v>0</v>
      </c>
      <c r="G75" s="18">
        <v>0</v>
      </c>
      <c r="H75" s="18">
        <v>0</v>
      </c>
      <c r="I75" s="18">
        <v>0</v>
      </c>
      <c r="J75" s="18">
        <v>1</v>
      </c>
      <c r="K75" s="18">
        <v>0</v>
      </c>
      <c r="L75" s="18">
        <v>4</v>
      </c>
    </row>
    <row r="76" spans="1:12" ht="34.049999999999997" customHeight="1">
      <c r="A76" s="8" t="s">
        <v>202</v>
      </c>
      <c r="B76" s="8" t="s">
        <v>203</v>
      </c>
      <c r="C76" s="8" t="s">
        <v>162</v>
      </c>
      <c r="D76" s="8" t="s">
        <v>68</v>
      </c>
      <c r="E76" s="18">
        <v>3</v>
      </c>
      <c r="F76" s="18">
        <v>0</v>
      </c>
      <c r="G76" s="18">
        <v>0</v>
      </c>
      <c r="H76" s="18">
        <v>0</v>
      </c>
      <c r="I76" s="18">
        <v>0</v>
      </c>
      <c r="J76" s="18">
        <v>1</v>
      </c>
      <c r="K76" s="18">
        <v>0</v>
      </c>
      <c r="L76" s="18">
        <v>4</v>
      </c>
    </row>
    <row r="77" spans="1:12" ht="34.049999999999997" customHeight="1">
      <c r="A77" s="8" t="s">
        <v>202</v>
      </c>
      <c r="B77" s="8" t="s">
        <v>203</v>
      </c>
      <c r="C77" s="8" t="s">
        <v>162</v>
      </c>
      <c r="D77" s="8" t="s">
        <v>69</v>
      </c>
      <c r="E77" s="18">
        <v>2</v>
      </c>
      <c r="F77" s="18">
        <v>0</v>
      </c>
      <c r="G77" s="18">
        <v>0</v>
      </c>
      <c r="H77" s="18">
        <v>0</v>
      </c>
      <c r="I77" s="18">
        <v>0</v>
      </c>
      <c r="J77" s="18">
        <v>1</v>
      </c>
      <c r="K77" s="18">
        <v>0</v>
      </c>
      <c r="L77" s="18">
        <v>3</v>
      </c>
    </row>
    <row r="78" spans="1:12" ht="34.049999999999997" customHeight="1">
      <c r="A78" s="8" t="s">
        <v>202</v>
      </c>
      <c r="B78" s="8" t="s">
        <v>203</v>
      </c>
      <c r="C78" s="8" t="s">
        <v>21</v>
      </c>
      <c r="D78" s="8" t="s">
        <v>21</v>
      </c>
      <c r="E78" s="18">
        <v>1</v>
      </c>
      <c r="F78" s="18">
        <v>0</v>
      </c>
      <c r="G78" s="18">
        <v>0</v>
      </c>
      <c r="H78" s="18">
        <v>0</v>
      </c>
      <c r="I78" s="18">
        <v>0</v>
      </c>
      <c r="J78" s="18">
        <v>1</v>
      </c>
      <c r="K78" s="18">
        <v>0</v>
      </c>
      <c r="L78" s="18">
        <v>2</v>
      </c>
    </row>
    <row r="79" spans="1:12" ht="34.049999999999997" customHeight="1">
      <c r="A79" s="8" t="s">
        <v>204</v>
      </c>
      <c r="B79" s="8" t="s">
        <v>205</v>
      </c>
      <c r="C79" s="8" t="s">
        <v>162</v>
      </c>
      <c r="D79" s="8" t="s">
        <v>57</v>
      </c>
      <c r="E79" s="18">
        <v>3</v>
      </c>
      <c r="F79" s="18">
        <v>1</v>
      </c>
      <c r="G79" s="18">
        <v>1</v>
      </c>
      <c r="H79" s="18">
        <v>0</v>
      </c>
      <c r="I79" s="18">
        <v>0</v>
      </c>
      <c r="J79" s="18">
        <v>0</v>
      </c>
      <c r="K79" s="18">
        <v>1</v>
      </c>
      <c r="L79" s="18">
        <v>6</v>
      </c>
    </row>
    <row r="80" spans="1:12" ht="34.049999999999997" customHeight="1">
      <c r="A80" s="8" t="s">
        <v>204</v>
      </c>
      <c r="B80" s="8" t="s">
        <v>205</v>
      </c>
      <c r="C80" s="8" t="s">
        <v>162</v>
      </c>
      <c r="D80" s="8" t="s">
        <v>16</v>
      </c>
      <c r="E80" s="18">
        <v>1</v>
      </c>
      <c r="F80" s="18">
        <v>0</v>
      </c>
      <c r="G80" s="18">
        <v>0</v>
      </c>
      <c r="H80" s="18">
        <v>0</v>
      </c>
      <c r="I80" s="18">
        <v>0</v>
      </c>
      <c r="J80" s="18">
        <v>1</v>
      </c>
      <c r="K80" s="18">
        <v>0</v>
      </c>
      <c r="L80" s="18">
        <v>2</v>
      </c>
    </row>
    <row r="81" spans="1:12" ht="34.049999999999997" customHeight="1">
      <c r="A81" s="8" t="s">
        <v>204</v>
      </c>
      <c r="B81" s="8" t="s">
        <v>205</v>
      </c>
      <c r="C81" s="8" t="s">
        <v>162</v>
      </c>
      <c r="D81" s="8" t="s">
        <v>59</v>
      </c>
      <c r="E81" s="18">
        <v>2</v>
      </c>
      <c r="F81" s="18">
        <v>0</v>
      </c>
      <c r="G81" s="18">
        <v>0</v>
      </c>
      <c r="H81" s="18">
        <v>0</v>
      </c>
      <c r="I81" s="18">
        <v>0</v>
      </c>
      <c r="J81" s="18">
        <v>1</v>
      </c>
      <c r="K81" s="18">
        <v>0</v>
      </c>
      <c r="L81" s="18">
        <v>3</v>
      </c>
    </row>
    <row r="82" spans="1:12" ht="34.049999999999997" customHeight="1">
      <c r="A82" s="8" t="s">
        <v>204</v>
      </c>
      <c r="B82" s="8" t="s">
        <v>205</v>
      </c>
      <c r="C82" s="8" t="s">
        <v>162</v>
      </c>
      <c r="D82" s="8" t="s">
        <v>60</v>
      </c>
      <c r="E82" s="18">
        <v>1</v>
      </c>
      <c r="F82" s="18">
        <v>0</v>
      </c>
      <c r="G82" s="18">
        <v>0</v>
      </c>
      <c r="H82" s="18">
        <v>0</v>
      </c>
      <c r="I82" s="18">
        <v>0</v>
      </c>
      <c r="J82" s="18">
        <v>1</v>
      </c>
      <c r="K82" s="18">
        <v>0</v>
      </c>
      <c r="L82" s="18">
        <v>2</v>
      </c>
    </row>
    <row r="83" spans="1:12" ht="34.049999999999997" customHeight="1">
      <c r="A83" s="8" t="s">
        <v>204</v>
      </c>
      <c r="B83" s="8" t="s">
        <v>205</v>
      </c>
      <c r="C83" s="8" t="s">
        <v>162</v>
      </c>
      <c r="D83" s="8" t="s">
        <v>61</v>
      </c>
      <c r="E83" s="18">
        <v>2</v>
      </c>
      <c r="F83" s="18">
        <v>0</v>
      </c>
      <c r="G83" s="18">
        <v>0</v>
      </c>
      <c r="H83" s="18">
        <v>0</v>
      </c>
      <c r="I83" s="18">
        <v>0</v>
      </c>
      <c r="J83" s="18">
        <v>1</v>
      </c>
      <c r="K83" s="18">
        <v>0</v>
      </c>
      <c r="L83" s="18">
        <v>3</v>
      </c>
    </row>
    <row r="84" spans="1:12" ht="34.049999999999997" customHeight="1">
      <c r="A84" s="8" t="s">
        <v>204</v>
      </c>
      <c r="B84" s="8" t="s">
        <v>205</v>
      </c>
      <c r="C84" s="8" t="s">
        <v>162</v>
      </c>
      <c r="D84" s="8" t="s">
        <v>62</v>
      </c>
      <c r="E84" s="18">
        <v>1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1</v>
      </c>
    </row>
    <row r="85" spans="1:12" ht="34.049999999999997" customHeight="1">
      <c r="A85" s="8" t="s">
        <v>204</v>
      </c>
      <c r="B85" s="8" t="s">
        <v>205</v>
      </c>
      <c r="C85" s="8" t="s">
        <v>162</v>
      </c>
      <c r="D85" s="8" t="s">
        <v>63</v>
      </c>
      <c r="E85" s="18">
        <v>2</v>
      </c>
      <c r="F85" s="18">
        <v>1</v>
      </c>
      <c r="G85" s="18">
        <v>1</v>
      </c>
      <c r="H85" s="18">
        <v>0</v>
      </c>
      <c r="I85" s="18">
        <v>0</v>
      </c>
      <c r="J85" s="18">
        <v>0</v>
      </c>
      <c r="K85" s="18">
        <v>1</v>
      </c>
      <c r="L85" s="18">
        <v>5</v>
      </c>
    </row>
    <row r="86" spans="1:12" ht="34.049999999999997" customHeight="1">
      <c r="A86" s="8" t="s">
        <v>204</v>
      </c>
      <c r="B86" s="8" t="s">
        <v>205</v>
      </c>
      <c r="C86" s="8" t="s">
        <v>162</v>
      </c>
      <c r="D86" s="8" t="s">
        <v>64</v>
      </c>
      <c r="E86" s="18">
        <v>3</v>
      </c>
      <c r="F86" s="18">
        <v>0</v>
      </c>
      <c r="G86" s="18">
        <v>0</v>
      </c>
      <c r="H86" s="18">
        <v>0</v>
      </c>
      <c r="I86" s="18">
        <v>0</v>
      </c>
      <c r="J86" s="18">
        <v>1</v>
      </c>
      <c r="K86" s="18">
        <v>0</v>
      </c>
      <c r="L86" s="18">
        <v>4</v>
      </c>
    </row>
    <row r="87" spans="1:12" ht="34.049999999999997" customHeight="1">
      <c r="A87" s="8" t="s">
        <v>204</v>
      </c>
      <c r="B87" s="8" t="s">
        <v>205</v>
      </c>
      <c r="C87" s="8" t="s">
        <v>162</v>
      </c>
      <c r="D87" s="8" t="s">
        <v>65</v>
      </c>
      <c r="E87" s="18">
        <v>2</v>
      </c>
      <c r="F87" s="18">
        <v>1</v>
      </c>
      <c r="G87" s="18">
        <v>1</v>
      </c>
      <c r="H87" s="18">
        <v>0</v>
      </c>
      <c r="I87" s="18">
        <v>0</v>
      </c>
      <c r="J87" s="18">
        <v>0</v>
      </c>
      <c r="K87" s="18">
        <v>1</v>
      </c>
      <c r="L87" s="18">
        <v>5</v>
      </c>
    </row>
    <row r="88" spans="1:12" ht="34.049999999999997" customHeight="1">
      <c r="A88" s="8" t="s">
        <v>204</v>
      </c>
      <c r="B88" s="8" t="s">
        <v>205</v>
      </c>
      <c r="C88" s="8" t="s">
        <v>162</v>
      </c>
      <c r="D88" s="8" t="s">
        <v>66</v>
      </c>
      <c r="E88" s="18">
        <v>2</v>
      </c>
      <c r="F88" s="18">
        <v>0</v>
      </c>
      <c r="G88" s="18">
        <v>0</v>
      </c>
      <c r="H88" s="18">
        <v>0</v>
      </c>
      <c r="I88" s="18">
        <v>0</v>
      </c>
      <c r="J88" s="18">
        <v>1</v>
      </c>
      <c r="K88" s="18">
        <v>0</v>
      </c>
      <c r="L88" s="18">
        <v>3</v>
      </c>
    </row>
    <row r="89" spans="1:12" ht="34.049999999999997" customHeight="1">
      <c r="A89" s="8" t="s">
        <v>204</v>
      </c>
      <c r="B89" s="8" t="s">
        <v>205</v>
      </c>
      <c r="C89" s="8" t="s">
        <v>162</v>
      </c>
      <c r="D89" s="8" t="s">
        <v>67</v>
      </c>
      <c r="E89" s="18">
        <v>1</v>
      </c>
      <c r="F89" s="18">
        <v>0</v>
      </c>
      <c r="G89" s="18">
        <v>0</v>
      </c>
      <c r="H89" s="18">
        <v>0</v>
      </c>
      <c r="I89" s="18">
        <v>0</v>
      </c>
      <c r="J89" s="18">
        <v>1</v>
      </c>
      <c r="K89" s="18">
        <v>0</v>
      </c>
      <c r="L89" s="18">
        <v>2</v>
      </c>
    </row>
    <row r="90" spans="1:12" ht="34.049999999999997" customHeight="1">
      <c r="A90" s="8" t="s">
        <v>204</v>
      </c>
      <c r="B90" s="8" t="s">
        <v>205</v>
      </c>
      <c r="C90" s="8" t="s">
        <v>162</v>
      </c>
      <c r="D90" s="8" t="s">
        <v>68</v>
      </c>
      <c r="E90" s="18">
        <v>1</v>
      </c>
      <c r="F90" s="18">
        <v>0</v>
      </c>
      <c r="G90" s="18">
        <v>0</v>
      </c>
      <c r="H90" s="18">
        <v>0</v>
      </c>
      <c r="I90" s="18">
        <v>0</v>
      </c>
      <c r="J90" s="18">
        <v>1</v>
      </c>
      <c r="K90" s="18">
        <v>0</v>
      </c>
      <c r="L90" s="18">
        <v>2</v>
      </c>
    </row>
    <row r="91" spans="1:12" ht="34.049999999999997" customHeight="1">
      <c r="A91" s="8" t="s">
        <v>204</v>
      </c>
      <c r="B91" s="8" t="s">
        <v>205</v>
      </c>
      <c r="C91" s="8" t="s">
        <v>162</v>
      </c>
      <c r="D91" s="8" t="s">
        <v>69</v>
      </c>
      <c r="E91" s="18">
        <v>2</v>
      </c>
      <c r="F91" s="18">
        <v>0</v>
      </c>
      <c r="G91" s="18">
        <v>0</v>
      </c>
      <c r="H91" s="18">
        <v>0</v>
      </c>
      <c r="I91" s="18">
        <v>0</v>
      </c>
      <c r="J91" s="18">
        <v>1</v>
      </c>
      <c r="K91" s="18">
        <v>0</v>
      </c>
      <c r="L91" s="18">
        <v>3</v>
      </c>
    </row>
    <row r="92" spans="1:12" ht="34.049999999999997" customHeight="1">
      <c r="A92" s="8" t="s">
        <v>204</v>
      </c>
      <c r="B92" s="8" t="s">
        <v>205</v>
      </c>
      <c r="C92" s="8" t="s">
        <v>21</v>
      </c>
      <c r="D92" s="8" t="s">
        <v>21</v>
      </c>
      <c r="E92" s="18">
        <v>1</v>
      </c>
      <c r="F92" s="18">
        <v>0</v>
      </c>
      <c r="G92" s="18">
        <v>0</v>
      </c>
      <c r="H92" s="18">
        <v>0</v>
      </c>
      <c r="I92" s="18">
        <v>0</v>
      </c>
      <c r="J92" s="18">
        <v>1</v>
      </c>
      <c r="K92" s="18">
        <v>0</v>
      </c>
      <c r="L92" s="18">
        <v>2</v>
      </c>
    </row>
    <row r="93" spans="1:12" ht="34.049999999999997" customHeight="1">
      <c r="A93" s="8" t="s">
        <v>206</v>
      </c>
      <c r="B93" s="8" t="s">
        <v>207</v>
      </c>
      <c r="C93" s="8" t="s">
        <v>162</v>
      </c>
      <c r="D93" s="8" t="s">
        <v>57</v>
      </c>
      <c r="E93" s="18">
        <v>4</v>
      </c>
      <c r="F93" s="18">
        <v>1</v>
      </c>
      <c r="G93" s="18">
        <v>1</v>
      </c>
      <c r="H93" s="18">
        <v>0</v>
      </c>
      <c r="I93" s="18">
        <v>0</v>
      </c>
      <c r="J93" s="18">
        <v>0</v>
      </c>
      <c r="K93" s="18">
        <v>1</v>
      </c>
      <c r="L93" s="18">
        <v>7</v>
      </c>
    </row>
    <row r="94" spans="1:12" ht="34.049999999999997" customHeight="1">
      <c r="A94" s="8" t="s">
        <v>206</v>
      </c>
      <c r="B94" s="8" t="s">
        <v>207</v>
      </c>
      <c r="C94" s="8" t="s">
        <v>162</v>
      </c>
      <c r="D94" s="8" t="s">
        <v>16</v>
      </c>
      <c r="E94" s="18">
        <v>3</v>
      </c>
      <c r="F94" s="18">
        <v>0</v>
      </c>
      <c r="G94" s="18">
        <v>0</v>
      </c>
      <c r="H94" s="18">
        <v>0</v>
      </c>
      <c r="I94" s="18">
        <v>0</v>
      </c>
      <c r="J94" s="18">
        <v>1</v>
      </c>
      <c r="K94" s="18">
        <v>0</v>
      </c>
      <c r="L94" s="18">
        <v>4</v>
      </c>
    </row>
    <row r="95" spans="1:12" ht="34.049999999999997" customHeight="1">
      <c r="A95" s="8" t="s">
        <v>206</v>
      </c>
      <c r="B95" s="8" t="s">
        <v>207</v>
      </c>
      <c r="C95" s="8" t="s">
        <v>162</v>
      </c>
      <c r="D95" s="8" t="s">
        <v>59</v>
      </c>
      <c r="E95" s="18">
        <v>1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1</v>
      </c>
    </row>
    <row r="96" spans="1:12" ht="34.049999999999997" customHeight="1">
      <c r="A96" s="8" t="s">
        <v>206</v>
      </c>
      <c r="B96" s="8" t="s">
        <v>207</v>
      </c>
      <c r="C96" s="8" t="s">
        <v>162</v>
      </c>
      <c r="D96" s="8" t="s">
        <v>60</v>
      </c>
      <c r="E96" s="18">
        <v>3</v>
      </c>
      <c r="F96" s="18">
        <v>0</v>
      </c>
      <c r="G96" s="18">
        <v>0</v>
      </c>
      <c r="H96" s="18">
        <v>0</v>
      </c>
      <c r="I96" s="18">
        <v>0</v>
      </c>
      <c r="J96" s="18">
        <v>1</v>
      </c>
      <c r="K96" s="18">
        <v>0</v>
      </c>
      <c r="L96" s="18">
        <v>4</v>
      </c>
    </row>
    <row r="97" spans="1:12" ht="34.049999999999997" customHeight="1">
      <c r="A97" s="8" t="s">
        <v>206</v>
      </c>
      <c r="B97" s="8" t="s">
        <v>207</v>
      </c>
      <c r="C97" s="8" t="s">
        <v>162</v>
      </c>
      <c r="D97" s="8" t="s">
        <v>61</v>
      </c>
      <c r="E97" s="18">
        <v>2</v>
      </c>
      <c r="F97" s="18">
        <v>0</v>
      </c>
      <c r="G97" s="18">
        <v>0</v>
      </c>
      <c r="H97" s="18">
        <v>0</v>
      </c>
      <c r="I97" s="18">
        <v>0</v>
      </c>
      <c r="J97" s="18">
        <v>1</v>
      </c>
      <c r="K97" s="18">
        <v>0</v>
      </c>
      <c r="L97" s="18">
        <v>3</v>
      </c>
    </row>
    <row r="98" spans="1:12" ht="34.049999999999997" customHeight="1">
      <c r="A98" s="8" t="s">
        <v>206</v>
      </c>
      <c r="B98" s="8" t="s">
        <v>207</v>
      </c>
      <c r="C98" s="8" t="s">
        <v>162</v>
      </c>
      <c r="D98" s="8" t="s">
        <v>62</v>
      </c>
      <c r="E98" s="18">
        <v>2</v>
      </c>
      <c r="F98" s="18">
        <v>0</v>
      </c>
      <c r="G98" s="18">
        <v>0</v>
      </c>
      <c r="H98" s="18">
        <v>0</v>
      </c>
      <c r="I98" s="18">
        <v>0</v>
      </c>
      <c r="J98" s="18">
        <v>1</v>
      </c>
      <c r="K98" s="18">
        <v>0</v>
      </c>
      <c r="L98" s="18">
        <v>3</v>
      </c>
    </row>
    <row r="99" spans="1:12" ht="34.049999999999997" customHeight="1">
      <c r="A99" s="8" t="s">
        <v>206</v>
      </c>
      <c r="B99" s="8" t="s">
        <v>207</v>
      </c>
      <c r="C99" s="8" t="s">
        <v>162</v>
      </c>
      <c r="D99" s="8" t="s">
        <v>63</v>
      </c>
      <c r="E99" s="18">
        <v>2</v>
      </c>
      <c r="F99" s="18">
        <v>0</v>
      </c>
      <c r="G99" s="18">
        <v>0</v>
      </c>
      <c r="H99" s="18">
        <v>0</v>
      </c>
      <c r="I99" s="18">
        <v>0</v>
      </c>
      <c r="J99" s="18">
        <v>1</v>
      </c>
      <c r="K99" s="18">
        <v>0</v>
      </c>
      <c r="L99" s="18">
        <v>3</v>
      </c>
    </row>
    <row r="100" spans="1:12" ht="34.049999999999997" customHeight="1">
      <c r="A100" s="8" t="s">
        <v>206</v>
      </c>
      <c r="B100" s="8" t="s">
        <v>207</v>
      </c>
      <c r="C100" s="8" t="s">
        <v>162</v>
      </c>
      <c r="D100" s="8" t="s">
        <v>64</v>
      </c>
      <c r="E100" s="18">
        <v>2</v>
      </c>
      <c r="F100" s="18">
        <v>0</v>
      </c>
      <c r="G100" s="18">
        <v>0</v>
      </c>
      <c r="H100" s="18">
        <v>0</v>
      </c>
      <c r="I100" s="18">
        <v>0</v>
      </c>
      <c r="J100" s="18">
        <v>1</v>
      </c>
      <c r="K100" s="18">
        <v>0</v>
      </c>
      <c r="L100" s="18">
        <v>3</v>
      </c>
    </row>
    <row r="101" spans="1:12" ht="34.049999999999997" customHeight="1">
      <c r="A101" s="8" t="s">
        <v>206</v>
      </c>
      <c r="B101" s="8" t="s">
        <v>207</v>
      </c>
      <c r="C101" s="8" t="s">
        <v>162</v>
      </c>
      <c r="D101" s="8" t="s">
        <v>65</v>
      </c>
      <c r="E101" s="18">
        <v>1</v>
      </c>
      <c r="F101" s="18">
        <v>0</v>
      </c>
      <c r="G101" s="18">
        <v>0</v>
      </c>
      <c r="H101" s="18">
        <v>0</v>
      </c>
      <c r="I101" s="18">
        <v>0</v>
      </c>
      <c r="J101" s="18">
        <v>1</v>
      </c>
      <c r="K101" s="18">
        <v>0</v>
      </c>
      <c r="L101" s="18">
        <v>2</v>
      </c>
    </row>
    <row r="102" spans="1:12" ht="34.049999999999997" customHeight="1">
      <c r="A102" s="8" t="s">
        <v>206</v>
      </c>
      <c r="B102" s="8" t="s">
        <v>207</v>
      </c>
      <c r="C102" s="8" t="s">
        <v>162</v>
      </c>
      <c r="D102" s="8" t="s">
        <v>66</v>
      </c>
      <c r="E102" s="18">
        <v>2</v>
      </c>
      <c r="F102" s="18">
        <v>0</v>
      </c>
      <c r="G102" s="18">
        <v>0</v>
      </c>
      <c r="H102" s="18">
        <v>0</v>
      </c>
      <c r="I102" s="18">
        <v>0</v>
      </c>
      <c r="J102" s="18">
        <v>1</v>
      </c>
      <c r="K102" s="18">
        <v>0</v>
      </c>
      <c r="L102" s="18">
        <v>3</v>
      </c>
    </row>
    <row r="103" spans="1:12" ht="34.049999999999997" customHeight="1">
      <c r="A103" s="8" t="s">
        <v>206</v>
      </c>
      <c r="B103" s="8" t="s">
        <v>207</v>
      </c>
      <c r="C103" s="8" t="s">
        <v>162</v>
      </c>
      <c r="D103" s="8" t="s">
        <v>67</v>
      </c>
      <c r="E103" s="18">
        <v>2</v>
      </c>
      <c r="F103" s="18">
        <v>0</v>
      </c>
      <c r="G103" s="18">
        <v>0</v>
      </c>
      <c r="H103" s="18">
        <v>0</v>
      </c>
      <c r="I103" s="18">
        <v>0</v>
      </c>
      <c r="J103" s="18">
        <v>1</v>
      </c>
      <c r="K103" s="18">
        <v>0</v>
      </c>
      <c r="L103" s="18">
        <v>3</v>
      </c>
    </row>
    <row r="104" spans="1:12" ht="34.049999999999997" customHeight="1">
      <c r="A104" s="8" t="s">
        <v>206</v>
      </c>
      <c r="B104" s="8" t="s">
        <v>207</v>
      </c>
      <c r="C104" s="8" t="s">
        <v>162</v>
      </c>
      <c r="D104" s="8" t="s">
        <v>68</v>
      </c>
      <c r="E104" s="18">
        <v>2</v>
      </c>
      <c r="F104" s="18">
        <v>0</v>
      </c>
      <c r="G104" s="18">
        <v>0</v>
      </c>
      <c r="H104" s="18">
        <v>0</v>
      </c>
      <c r="I104" s="18">
        <v>0</v>
      </c>
      <c r="J104" s="18">
        <v>1</v>
      </c>
      <c r="K104" s="18">
        <v>0</v>
      </c>
      <c r="L104" s="18">
        <v>3</v>
      </c>
    </row>
    <row r="105" spans="1:12" ht="34.049999999999997" customHeight="1">
      <c r="A105" s="8" t="s">
        <v>206</v>
      </c>
      <c r="B105" s="8" t="s">
        <v>207</v>
      </c>
      <c r="C105" s="8" t="s">
        <v>162</v>
      </c>
      <c r="D105" s="8" t="s">
        <v>69</v>
      </c>
      <c r="E105" s="18">
        <v>2</v>
      </c>
      <c r="F105" s="18">
        <v>0</v>
      </c>
      <c r="G105" s="18">
        <v>0</v>
      </c>
      <c r="H105" s="18">
        <v>0</v>
      </c>
      <c r="I105" s="18">
        <v>0</v>
      </c>
      <c r="J105" s="18">
        <v>1</v>
      </c>
      <c r="K105" s="18">
        <v>0</v>
      </c>
      <c r="L105" s="18">
        <v>3</v>
      </c>
    </row>
    <row r="106" spans="1:12" ht="34.049999999999997" customHeight="1">
      <c r="A106" s="8" t="s">
        <v>206</v>
      </c>
      <c r="B106" s="8" t="s">
        <v>207</v>
      </c>
      <c r="C106" s="8" t="s">
        <v>21</v>
      </c>
      <c r="D106" s="8" t="s">
        <v>21</v>
      </c>
      <c r="E106" s="18">
        <v>1</v>
      </c>
      <c r="F106" s="18">
        <v>0</v>
      </c>
      <c r="G106" s="18">
        <v>0</v>
      </c>
      <c r="H106" s="18">
        <v>0</v>
      </c>
      <c r="I106" s="18">
        <v>0</v>
      </c>
      <c r="J106" s="18">
        <v>1</v>
      </c>
      <c r="K106" s="18">
        <v>0</v>
      </c>
      <c r="L106" s="18">
        <v>2</v>
      </c>
    </row>
    <row r="107" spans="1:12" ht="34.049999999999997" customHeight="1">
      <c r="A107" s="8" t="s">
        <v>208</v>
      </c>
      <c r="B107" s="8" t="s">
        <v>209</v>
      </c>
      <c r="C107" s="8" t="s">
        <v>162</v>
      </c>
      <c r="D107" s="8" t="s">
        <v>57</v>
      </c>
      <c r="E107" s="18">
        <v>4</v>
      </c>
      <c r="F107" s="18">
        <v>1</v>
      </c>
      <c r="G107" s="18">
        <v>2</v>
      </c>
      <c r="H107" s="18">
        <v>0</v>
      </c>
      <c r="I107" s="18">
        <v>0</v>
      </c>
      <c r="J107" s="18">
        <v>0</v>
      </c>
      <c r="K107" s="18">
        <v>1</v>
      </c>
      <c r="L107" s="18">
        <v>8</v>
      </c>
    </row>
    <row r="108" spans="1:12" ht="34.049999999999997" customHeight="1">
      <c r="A108" s="8" t="s">
        <v>208</v>
      </c>
      <c r="B108" s="8" t="s">
        <v>209</v>
      </c>
      <c r="C108" s="8" t="s">
        <v>162</v>
      </c>
      <c r="D108" s="8" t="s">
        <v>16</v>
      </c>
      <c r="E108" s="18">
        <v>4</v>
      </c>
      <c r="F108" s="18">
        <v>1</v>
      </c>
      <c r="G108" s="18">
        <v>1</v>
      </c>
      <c r="H108" s="18">
        <v>0</v>
      </c>
      <c r="I108" s="18">
        <v>0</v>
      </c>
      <c r="J108" s="18">
        <v>0</v>
      </c>
      <c r="K108" s="18">
        <v>1</v>
      </c>
      <c r="L108" s="18">
        <v>7</v>
      </c>
    </row>
    <row r="109" spans="1:12" ht="34.049999999999997" customHeight="1">
      <c r="A109" s="8" t="s">
        <v>208</v>
      </c>
      <c r="B109" s="8" t="s">
        <v>209</v>
      </c>
      <c r="C109" s="8" t="s">
        <v>162</v>
      </c>
      <c r="D109" s="8" t="s">
        <v>59</v>
      </c>
      <c r="E109" s="18">
        <v>2</v>
      </c>
      <c r="F109" s="18">
        <v>0</v>
      </c>
      <c r="G109" s="18">
        <v>0</v>
      </c>
      <c r="H109" s="18">
        <v>0</v>
      </c>
      <c r="I109" s="18">
        <v>0</v>
      </c>
      <c r="J109" s="18">
        <v>1</v>
      </c>
      <c r="K109" s="18">
        <v>0</v>
      </c>
      <c r="L109" s="18">
        <v>3</v>
      </c>
    </row>
    <row r="110" spans="1:12" ht="34.049999999999997" customHeight="1">
      <c r="A110" s="8" t="s">
        <v>208</v>
      </c>
      <c r="B110" s="8" t="s">
        <v>209</v>
      </c>
      <c r="C110" s="8" t="s">
        <v>162</v>
      </c>
      <c r="D110" s="8" t="s">
        <v>60</v>
      </c>
      <c r="E110" s="18">
        <v>2</v>
      </c>
      <c r="F110" s="18">
        <v>0</v>
      </c>
      <c r="G110" s="18">
        <v>0</v>
      </c>
      <c r="H110" s="18">
        <v>0</v>
      </c>
      <c r="I110" s="18">
        <v>0</v>
      </c>
      <c r="J110" s="18">
        <v>1</v>
      </c>
      <c r="K110" s="18">
        <v>0</v>
      </c>
      <c r="L110" s="18">
        <v>3</v>
      </c>
    </row>
    <row r="111" spans="1:12" ht="34.049999999999997" customHeight="1">
      <c r="A111" s="8" t="s">
        <v>208</v>
      </c>
      <c r="B111" s="8" t="s">
        <v>209</v>
      </c>
      <c r="C111" s="8" t="s">
        <v>162</v>
      </c>
      <c r="D111" s="8" t="s">
        <v>61</v>
      </c>
      <c r="E111" s="18">
        <v>2</v>
      </c>
      <c r="F111" s="18">
        <v>0</v>
      </c>
      <c r="G111" s="18">
        <v>0</v>
      </c>
      <c r="H111" s="18">
        <v>0</v>
      </c>
      <c r="I111" s="18">
        <v>0</v>
      </c>
      <c r="J111" s="18">
        <v>1</v>
      </c>
      <c r="K111" s="18">
        <v>0</v>
      </c>
      <c r="L111" s="18">
        <v>3</v>
      </c>
    </row>
    <row r="112" spans="1:12" ht="34.049999999999997" customHeight="1">
      <c r="A112" s="8" t="s">
        <v>208</v>
      </c>
      <c r="B112" s="8" t="s">
        <v>209</v>
      </c>
      <c r="C112" s="8" t="s">
        <v>162</v>
      </c>
      <c r="D112" s="8" t="s">
        <v>62</v>
      </c>
      <c r="E112" s="18">
        <v>3</v>
      </c>
      <c r="F112" s="18">
        <v>0</v>
      </c>
      <c r="G112" s="18">
        <v>0</v>
      </c>
      <c r="H112" s="18">
        <v>0</v>
      </c>
      <c r="I112" s="18">
        <v>0</v>
      </c>
      <c r="J112" s="18">
        <v>1</v>
      </c>
      <c r="K112" s="18">
        <v>0</v>
      </c>
      <c r="L112" s="18">
        <v>4</v>
      </c>
    </row>
    <row r="113" spans="1:12" ht="34.049999999999997" customHeight="1">
      <c r="A113" s="8" t="s">
        <v>208</v>
      </c>
      <c r="B113" s="8" t="s">
        <v>209</v>
      </c>
      <c r="C113" s="8" t="s">
        <v>162</v>
      </c>
      <c r="D113" s="8" t="s">
        <v>63</v>
      </c>
      <c r="E113" s="18">
        <v>3</v>
      </c>
      <c r="F113" s="18">
        <v>0</v>
      </c>
      <c r="G113" s="18">
        <v>0</v>
      </c>
      <c r="H113" s="18">
        <v>0</v>
      </c>
      <c r="I113" s="18">
        <v>0</v>
      </c>
      <c r="J113" s="18">
        <v>1</v>
      </c>
      <c r="K113" s="18">
        <v>0</v>
      </c>
      <c r="L113" s="18">
        <v>4</v>
      </c>
    </row>
    <row r="114" spans="1:12" ht="34.049999999999997" customHeight="1">
      <c r="A114" s="8" t="s">
        <v>208</v>
      </c>
      <c r="B114" s="8" t="s">
        <v>209</v>
      </c>
      <c r="C114" s="8" t="s">
        <v>162</v>
      </c>
      <c r="D114" s="8" t="s">
        <v>64</v>
      </c>
      <c r="E114" s="18">
        <v>3</v>
      </c>
      <c r="F114" s="18">
        <v>0</v>
      </c>
      <c r="G114" s="18">
        <v>0</v>
      </c>
      <c r="H114" s="18">
        <v>0</v>
      </c>
      <c r="I114" s="18">
        <v>0</v>
      </c>
      <c r="J114" s="18">
        <v>1</v>
      </c>
      <c r="K114" s="18">
        <v>0</v>
      </c>
      <c r="L114" s="18">
        <v>4</v>
      </c>
    </row>
    <row r="115" spans="1:12" ht="34.049999999999997" customHeight="1">
      <c r="A115" s="8" t="s">
        <v>208</v>
      </c>
      <c r="B115" s="8" t="s">
        <v>209</v>
      </c>
      <c r="C115" s="8" t="s">
        <v>162</v>
      </c>
      <c r="D115" s="8" t="s">
        <v>65</v>
      </c>
      <c r="E115" s="18">
        <v>2</v>
      </c>
      <c r="F115" s="18">
        <v>0</v>
      </c>
      <c r="G115" s="18">
        <v>0</v>
      </c>
      <c r="H115" s="18">
        <v>0</v>
      </c>
      <c r="I115" s="18">
        <v>0</v>
      </c>
      <c r="J115" s="18">
        <v>1</v>
      </c>
      <c r="K115" s="18">
        <v>0</v>
      </c>
      <c r="L115" s="18">
        <v>3</v>
      </c>
    </row>
    <row r="116" spans="1:12" ht="34.049999999999997" customHeight="1">
      <c r="A116" s="8" t="s">
        <v>208</v>
      </c>
      <c r="B116" s="8" t="s">
        <v>209</v>
      </c>
      <c r="C116" s="8" t="s">
        <v>162</v>
      </c>
      <c r="D116" s="8" t="s">
        <v>66</v>
      </c>
      <c r="E116" s="18">
        <v>3</v>
      </c>
      <c r="F116" s="18">
        <v>0</v>
      </c>
      <c r="G116" s="18">
        <v>0</v>
      </c>
      <c r="H116" s="18">
        <v>0</v>
      </c>
      <c r="I116" s="18">
        <v>0</v>
      </c>
      <c r="J116" s="18">
        <v>1</v>
      </c>
      <c r="K116" s="18">
        <v>0</v>
      </c>
      <c r="L116" s="18">
        <v>4</v>
      </c>
    </row>
    <row r="117" spans="1:12" ht="34.049999999999997" customHeight="1">
      <c r="A117" s="8" t="s">
        <v>208</v>
      </c>
      <c r="B117" s="8" t="s">
        <v>209</v>
      </c>
      <c r="C117" s="8" t="s">
        <v>162</v>
      </c>
      <c r="D117" s="8" t="s">
        <v>67</v>
      </c>
      <c r="E117" s="18">
        <v>3</v>
      </c>
      <c r="F117" s="18">
        <v>0</v>
      </c>
      <c r="G117" s="18">
        <v>0</v>
      </c>
      <c r="H117" s="18">
        <v>0</v>
      </c>
      <c r="I117" s="18">
        <v>0</v>
      </c>
      <c r="J117" s="18">
        <v>1</v>
      </c>
      <c r="K117" s="18">
        <v>0</v>
      </c>
      <c r="L117" s="18">
        <v>4</v>
      </c>
    </row>
    <row r="118" spans="1:12" ht="34.049999999999997" customHeight="1">
      <c r="A118" s="8" t="s">
        <v>208</v>
      </c>
      <c r="B118" s="8" t="s">
        <v>209</v>
      </c>
      <c r="C118" s="8" t="s">
        <v>162</v>
      </c>
      <c r="D118" s="8" t="s">
        <v>68</v>
      </c>
      <c r="E118" s="18">
        <v>3</v>
      </c>
      <c r="F118" s="18">
        <v>0</v>
      </c>
      <c r="G118" s="18">
        <v>0</v>
      </c>
      <c r="H118" s="18">
        <v>0</v>
      </c>
      <c r="I118" s="18">
        <v>0</v>
      </c>
      <c r="J118" s="18">
        <v>1</v>
      </c>
      <c r="K118" s="18">
        <v>0</v>
      </c>
      <c r="L118" s="18">
        <v>4</v>
      </c>
    </row>
    <row r="119" spans="1:12" ht="34.049999999999997" customHeight="1">
      <c r="A119" s="8" t="s">
        <v>208</v>
      </c>
      <c r="B119" s="8" t="s">
        <v>209</v>
      </c>
      <c r="C119" s="8" t="s">
        <v>162</v>
      </c>
      <c r="D119" s="8" t="s">
        <v>69</v>
      </c>
      <c r="E119" s="18">
        <v>2</v>
      </c>
      <c r="F119" s="18">
        <v>0</v>
      </c>
      <c r="G119" s="18">
        <v>0</v>
      </c>
      <c r="H119" s="18">
        <v>0</v>
      </c>
      <c r="I119" s="18">
        <v>0</v>
      </c>
      <c r="J119" s="18">
        <v>1</v>
      </c>
      <c r="K119" s="18">
        <v>0</v>
      </c>
      <c r="L119" s="18">
        <v>3</v>
      </c>
    </row>
    <row r="120" spans="1:12" ht="34.049999999999997" customHeight="1">
      <c r="A120" s="8" t="s">
        <v>208</v>
      </c>
      <c r="B120" s="8" t="s">
        <v>209</v>
      </c>
      <c r="C120" s="8" t="s">
        <v>21</v>
      </c>
      <c r="D120" s="8" t="s">
        <v>21</v>
      </c>
      <c r="E120" s="18">
        <v>1</v>
      </c>
      <c r="F120" s="18">
        <v>0</v>
      </c>
      <c r="G120" s="18">
        <v>0</v>
      </c>
      <c r="H120" s="18">
        <v>0</v>
      </c>
      <c r="I120" s="18">
        <v>0</v>
      </c>
      <c r="J120" s="18">
        <v>1</v>
      </c>
      <c r="K120" s="18">
        <v>0</v>
      </c>
      <c r="L120" s="18">
        <v>2</v>
      </c>
    </row>
    <row r="121" spans="1:12" ht="34.049999999999997" customHeight="1">
      <c r="A121" s="8" t="s">
        <v>210</v>
      </c>
      <c r="B121" s="8" t="s">
        <v>211</v>
      </c>
      <c r="C121" s="8" t="s">
        <v>162</v>
      </c>
      <c r="D121" s="8" t="s">
        <v>57</v>
      </c>
      <c r="E121" s="18">
        <v>7</v>
      </c>
      <c r="F121" s="18">
        <v>1</v>
      </c>
      <c r="G121" s="18">
        <v>2</v>
      </c>
      <c r="H121" s="18">
        <v>1</v>
      </c>
      <c r="I121" s="18">
        <v>1</v>
      </c>
      <c r="J121" s="18">
        <v>0</v>
      </c>
      <c r="K121" s="18">
        <v>0</v>
      </c>
      <c r="L121" s="18">
        <v>12</v>
      </c>
    </row>
    <row r="122" spans="1:12" ht="34.049999999999997" customHeight="1">
      <c r="A122" s="8" t="s">
        <v>210</v>
      </c>
      <c r="B122" s="8" t="s">
        <v>211</v>
      </c>
      <c r="C122" s="8" t="s">
        <v>162</v>
      </c>
      <c r="D122" s="8" t="s">
        <v>16</v>
      </c>
      <c r="E122" s="18">
        <v>7</v>
      </c>
      <c r="F122" s="18">
        <v>1</v>
      </c>
      <c r="G122" s="18">
        <v>2</v>
      </c>
      <c r="H122" s="18">
        <v>1</v>
      </c>
      <c r="I122" s="18">
        <v>1</v>
      </c>
      <c r="J122" s="18">
        <v>0</v>
      </c>
      <c r="K122" s="18">
        <v>0</v>
      </c>
      <c r="L122" s="18">
        <v>12</v>
      </c>
    </row>
    <row r="123" spans="1:12" ht="34.049999999999997" customHeight="1">
      <c r="A123" s="8" t="s">
        <v>210</v>
      </c>
      <c r="B123" s="8" t="s">
        <v>211</v>
      </c>
      <c r="C123" s="8" t="s">
        <v>162</v>
      </c>
      <c r="D123" s="8" t="s">
        <v>59</v>
      </c>
      <c r="E123" s="18">
        <v>5</v>
      </c>
      <c r="F123" s="18">
        <v>1</v>
      </c>
      <c r="G123" s="18">
        <v>2</v>
      </c>
      <c r="H123" s="18">
        <v>0</v>
      </c>
      <c r="I123" s="18">
        <v>0</v>
      </c>
      <c r="J123" s="18">
        <v>0</v>
      </c>
      <c r="K123" s="18">
        <v>1</v>
      </c>
      <c r="L123" s="18">
        <v>9</v>
      </c>
    </row>
    <row r="124" spans="1:12" ht="34.049999999999997" customHeight="1">
      <c r="A124" s="8" t="s">
        <v>210</v>
      </c>
      <c r="B124" s="8" t="s">
        <v>211</v>
      </c>
      <c r="C124" s="8" t="s">
        <v>162</v>
      </c>
      <c r="D124" s="8" t="s">
        <v>60</v>
      </c>
      <c r="E124" s="18">
        <v>4</v>
      </c>
      <c r="F124" s="18">
        <v>1</v>
      </c>
      <c r="G124" s="18">
        <v>2</v>
      </c>
      <c r="H124" s="18">
        <v>0</v>
      </c>
      <c r="I124" s="18">
        <v>0</v>
      </c>
      <c r="J124" s="18">
        <v>0</v>
      </c>
      <c r="K124" s="18">
        <v>1</v>
      </c>
      <c r="L124" s="18">
        <v>8</v>
      </c>
    </row>
    <row r="125" spans="1:12" ht="34.049999999999997" customHeight="1">
      <c r="A125" s="8" t="s">
        <v>210</v>
      </c>
      <c r="B125" s="8" t="s">
        <v>211</v>
      </c>
      <c r="C125" s="8" t="s">
        <v>162</v>
      </c>
      <c r="D125" s="8" t="s">
        <v>61</v>
      </c>
      <c r="E125" s="18">
        <v>2</v>
      </c>
      <c r="F125" s="18">
        <v>0</v>
      </c>
      <c r="G125" s="18">
        <v>0</v>
      </c>
      <c r="H125" s="18">
        <v>0</v>
      </c>
      <c r="I125" s="18">
        <v>0</v>
      </c>
      <c r="J125" s="18">
        <v>1</v>
      </c>
      <c r="K125" s="18">
        <v>0</v>
      </c>
      <c r="L125" s="18">
        <v>3</v>
      </c>
    </row>
    <row r="126" spans="1:12" ht="34.049999999999997" customHeight="1">
      <c r="A126" s="8" t="s">
        <v>210</v>
      </c>
      <c r="B126" s="8" t="s">
        <v>211</v>
      </c>
      <c r="C126" s="8" t="s">
        <v>162</v>
      </c>
      <c r="D126" s="8" t="s">
        <v>62</v>
      </c>
      <c r="E126" s="18">
        <v>2</v>
      </c>
      <c r="F126" s="18">
        <v>0</v>
      </c>
      <c r="G126" s="18">
        <v>0</v>
      </c>
      <c r="H126" s="18">
        <v>0</v>
      </c>
      <c r="I126" s="18">
        <v>0</v>
      </c>
      <c r="J126" s="18">
        <v>1</v>
      </c>
      <c r="K126" s="18">
        <v>0</v>
      </c>
      <c r="L126" s="18">
        <v>3</v>
      </c>
    </row>
    <row r="127" spans="1:12" ht="34.049999999999997" customHeight="1">
      <c r="A127" s="8" t="s">
        <v>210</v>
      </c>
      <c r="B127" s="8" t="s">
        <v>211</v>
      </c>
      <c r="C127" s="8" t="s">
        <v>162</v>
      </c>
      <c r="D127" s="8" t="s">
        <v>63</v>
      </c>
      <c r="E127" s="18">
        <v>6</v>
      </c>
      <c r="F127" s="18">
        <v>1</v>
      </c>
      <c r="G127" s="18">
        <v>2</v>
      </c>
      <c r="H127" s="18">
        <v>0</v>
      </c>
      <c r="I127" s="18">
        <v>0</v>
      </c>
      <c r="J127" s="18">
        <v>0</v>
      </c>
      <c r="K127" s="18">
        <v>1</v>
      </c>
      <c r="L127" s="18">
        <v>10</v>
      </c>
    </row>
    <row r="128" spans="1:12" ht="34.049999999999997" customHeight="1">
      <c r="A128" s="8" t="s">
        <v>210</v>
      </c>
      <c r="B128" s="8" t="s">
        <v>211</v>
      </c>
      <c r="C128" s="8" t="s">
        <v>162</v>
      </c>
      <c r="D128" s="8" t="s">
        <v>64</v>
      </c>
      <c r="E128" s="18">
        <v>6</v>
      </c>
      <c r="F128" s="18">
        <v>1</v>
      </c>
      <c r="G128" s="18">
        <v>2</v>
      </c>
      <c r="H128" s="18">
        <v>0</v>
      </c>
      <c r="I128" s="18">
        <v>0</v>
      </c>
      <c r="J128" s="18">
        <v>0</v>
      </c>
      <c r="K128" s="18">
        <v>1</v>
      </c>
      <c r="L128" s="18">
        <v>10</v>
      </c>
    </row>
    <row r="129" spans="1:12" ht="34.049999999999997" customHeight="1">
      <c r="A129" s="8" t="s">
        <v>210</v>
      </c>
      <c r="B129" s="8" t="s">
        <v>211</v>
      </c>
      <c r="C129" s="8" t="s">
        <v>162</v>
      </c>
      <c r="D129" s="8" t="s">
        <v>65</v>
      </c>
      <c r="E129" s="18">
        <v>6</v>
      </c>
      <c r="F129" s="18">
        <v>1</v>
      </c>
      <c r="G129" s="18">
        <v>2</v>
      </c>
      <c r="H129" s="18">
        <v>0</v>
      </c>
      <c r="I129" s="18">
        <v>0</v>
      </c>
      <c r="J129" s="18">
        <v>0</v>
      </c>
      <c r="K129" s="18">
        <v>1</v>
      </c>
      <c r="L129" s="18">
        <v>10</v>
      </c>
    </row>
    <row r="130" spans="1:12" ht="34.049999999999997" customHeight="1">
      <c r="A130" s="8" t="s">
        <v>210</v>
      </c>
      <c r="B130" s="8" t="s">
        <v>211</v>
      </c>
      <c r="C130" s="8" t="s">
        <v>162</v>
      </c>
      <c r="D130" s="8" t="s">
        <v>66</v>
      </c>
      <c r="E130" s="18">
        <v>7</v>
      </c>
      <c r="F130" s="18">
        <v>1</v>
      </c>
      <c r="G130" s="18">
        <v>2</v>
      </c>
      <c r="H130" s="18">
        <v>0</v>
      </c>
      <c r="I130" s="18">
        <v>0</v>
      </c>
      <c r="J130" s="18">
        <v>0</v>
      </c>
      <c r="K130" s="18">
        <v>1</v>
      </c>
      <c r="L130" s="18">
        <v>11</v>
      </c>
    </row>
    <row r="131" spans="1:12" ht="34.049999999999997" customHeight="1">
      <c r="A131" s="8" t="s">
        <v>210</v>
      </c>
      <c r="B131" s="8" t="s">
        <v>211</v>
      </c>
      <c r="C131" s="8" t="s">
        <v>162</v>
      </c>
      <c r="D131" s="8" t="s">
        <v>67</v>
      </c>
      <c r="E131" s="18">
        <v>4</v>
      </c>
      <c r="F131" s="18">
        <v>1</v>
      </c>
      <c r="G131" s="18">
        <v>1</v>
      </c>
      <c r="H131" s="18">
        <v>0</v>
      </c>
      <c r="I131" s="18">
        <v>0</v>
      </c>
      <c r="J131" s="18">
        <v>0</v>
      </c>
      <c r="K131" s="18">
        <v>1</v>
      </c>
      <c r="L131" s="18">
        <v>7</v>
      </c>
    </row>
    <row r="132" spans="1:12" ht="34.049999999999997" customHeight="1">
      <c r="A132" s="8" t="s">
        <v>210</v>
      </c>
      <c r="B132" s="8" t="s">
        <v>211</v>
      </c>
      <c r="C132" s="8" t="s">
        <v>162</v>
      </c>
      <c r="D132" s="8" t="s">
        <v>68</v>
      </c>
      <c r="E132" s="18">
        <v>6</v>
      </c>
      <c r="F132" s="18">
        <v>1</v>
      </c>
      <c r="G132" s="18">
        <v>2</v>
      </c>
      <c r="H132" s="18">
        <v>0</v>
      </c>
      <c r="I132" s="18">
        <v>0</v>
      </c>
      <c r="J132" s="18">
        <v>0</v>
      </c>
      <c r="K132" s="18">
        <v>1</v>
      </c>
      <c r="L132" s="18">
        <v>10</v>
      </c>
    </row>
    <row r="133" spans="1:12" ht="34.049999999999997" customHeight="1">
      <c r="A133" s="8" t="s">
        <v>210</v>
      </c>
      <c r="B133" s="8" t="s">
        <v>211</v>
      </c>
      <c r="C133" s="8" t="s">
        <v>162</v>
      </c>
      <c r="D133" s="8" t="s">
        <v>69</v>
      </c>
      <c r="E133" s="18">
        <v>2</v>
      </c>
      <c r="F133" s="18">
        <v>0</v>
      </c>
      <c r="G133" s="18">
        <v>0</v>
      </c>
      <c r="H133" s="18">
        <v>0</v>
      </c>
      <c r="I133" s="18">
        <v>0</v>
      </c>
      <c r="J133" s="18">
        <v>1</v>
      </c>
      <c r="K133" s="18">
        <v>0</v>
      </c>
      <c r="L133" s="18">
        <v>3</v>
      </c>
    </row>
    <row r="134" spans="1:12" ht="34.049999999999997" customHeight="1">
      <c r="A134" s="8" t="s">
        <v>210</v>
      </c>
      <c r="B134" s="8" t="s">
        <v>211</v>
      </c>
      <c r="C134" s="8" t="s">
        <v>21</v>
      </c>
      <c r="D134" s="8" t="s">
        <v>21</v>
      </c>
      <c r="E134" s="18">
        <v>2</v>
      </c>
      <c r="F134" s="18">
        <v>1</v>
      </c>
      <c r="G134" s="18">
        <v>1</v>
      </c>
      <c r="H134" s="18">
        <v>0</v>
      </c>
      <c r="I134" s="18">
        <v>0</v>
      </c>
      <c r="J134" s="18">
        <v>0</v>
      </c>
      <c r="K134" s="18">
        <v>1</v>
      </c>
      <c r="L134" s="18">
        <v>5</v>
      </c>
    </row>
    <row r="135" spans="1:12" ht="34.049999999999997" customHeight="1">
      <c r="A135" s="8" t="s">
        <v>212</v>
      </c>
      <c r="B135" s="8" t="s">
        <v>213</v>
      </c>
      <c r="C135" s="8" t="s">
        <v>162</v>
      </c>
      <c r="D135" s="8" t="s">
        <v>57</v>
      </c>
      <c r="E135" s="18">
        <v>6</v>
      </c>
      <c r="F135" s="18">
        <v>1</v>
      </c>
      <c r="G135" s="18">
        <v>2</v>
      </c>
      <c r="H135" s="18">
        <v>0</v>
      </c>
      <c r="I135" s="18">
        <v>0</v>
      </c>
      <c r="J135" s="18">
        <v>0</v>
      </c>
      <c r="K135" s="18">
        <v>1</v>
      </c>
      <c r="L135" s="18">
        <v>10</v>
      </c>
    </row>
    <row r="136" spans="1:12" ht="34.049999999999997" customHeight="1">
      <c r="A136" s="8" t="s">
        <v>212</v>
      </c>
      <c r="B136" s="8" t="s">
        <v>213</v>
      </c>
      <c r="C136" s="8" t="s">
        <v>162</v>
      </c>
      <c r="D136" s="8" t="s">
        <v>16</v>
      </c>
      <c r="E136" s="18">
        <v>6</v>
      </c>
      <c r="F136" s="18">
        <v>1</v>
      </c>
      <c r="G136" s="18">
        <v>2</v>
      </c>
      <c r="H136" s="18">
        <v>0</v>
      </c>
      <c r="I136" s="18">
        <v>0</v>
      </c>
      <c r="J136" s="18">
        <v>0</v>
      </c>
      <c r="K136" s="18">
        <v>1</v>
      </c>
      <c r="L136" s="18">
        <v>10</v>
      </c>
    </row>
    <row r="137" spans="1:12" ht="34.049999999999997" customHeight="1">
      <c r="A137" s="8" t="s">
        <v>212</v>
      </c>
      <c r="B137" s="8" t="s">
        <v>213</v>
      </c>
      <c r="C137" s="8" t="s">
        <v>162</v>
      </c>
      <c r="D137" s="8" t="s">
        <v>59</v>
      </c>
      <c r="E137" s="18">
        <v>3</v>
      </c>
      <c r="F137" s="18">
        <v>0</v>
      </c>
      <c r="G137" s="18">
        <v>0</v>
      </c>
      <c r="H137" s="18">
        <v>0</v>
      </c>
      <c r="I137" s="18">
        <v>0</v>
      </c>
      <c r="J137" s="18">
        <v>1</v>
      </c>
      <c r="K137" s="18">
        <v>0</v>
      </c>
      <c r="L137" s="18">
        <v>4</v>
      </c>
    </row>
    <row r="138" spans="1:12" ht="34.049999999999997" customHeight="1">
      <c r="A138" s="8" t="s">
        <v>212</v>
      </c>
      <c r="B138" s="8" t="s">
        <v>213</v>
      </c>
      <c r="C138" s="8" t="s">
        <v>162</v>
      </c>
      <c r="D138" s="8" t="s">
        <v>60</v>
      </c>
      <c r="E138" s="18">
        <v>3</v>
      </c>
      <c r="F138" s="18">
        <v>0</v>
      </c>
      <c r="G138" s="18">
        <v>0</v>
      </c>
      <c r="H138" s="18">
        <v>0</v>
      </c>
      <c r="I138" s="18">
        <v>0</v>
      </c>
      <c r="J138" s="18">
        <v>1</v>
      </c>
      <c r="K138" s="18">
        <v>0</v>
      </c>
      <c r="L138" s="18">
        <v>4</v>
      </c>
    </row>
    <row r="139" spans="1:12" ht="34.049999999999997" customHeight="1">
      <c r="A139" s="8" t="s">
        <v>212</v>
      </c>
      <c r="B139" s="8" t="s">
        <v>213</v>
      </c>
      <c r="C139" s="8" t="s">
        <v>162</v>
      </c>
      <c r="D139" s="8" t="s">
        <v>61</v>
      </c>
      <c r="E139" s="18">
        <v>1</v>
      </c>
      <c r="F139" s="18">
        <v>0</v>
      </c>
      <c r="G139" s="18">
        <v>0</v>
      </c>
      <c r="H139" s="18">
        <v>0</v>
      </c>
      <c r="I139" s="18">
        <v>0</v>
      </c>
      <c r="J139" s="18">
        <v>1</v>
      </c>
      <c r="K139" s="18">
        <v>0</v>
      </c>
      <c r="L139" s="18">
        <v>2</v>
      </c>
    </row>
    <row r="140" spans="1:12" ht="34.049999999999997" customHeight="1">
      <c r="A140" s="8" t="s">
        <v>212</v>
      </c>
      <c r="B140" s="8" t="s">
        <v>213</v>
      </c>
      <c r="C140" s="8" t="s">
        <v>162</v>
      </c>
      <c r="D140" s="8" t="s">
        <v>62</v>
      </c>
      <c r="E140" s="18">
        <v>2</v>
      </c>
      <c r="F140" s="18">
        <v>0</v>
      </c>
      <c r="G140" s="18">
        <v>0</v>
      </c>
      <c r="H140" s="18">
        <v>0</v>
      </c>
      <c r="I140" s="18">
        <v>0</v>
      </c>
      <c r="J140" s="18">
        <v>1</v>
      </c>
      <c r="K140" s="18">
        <v>0</v>
      </c>
      <c r="L140" s="18">
        <v>3</v>
      </c>
    </row>
    <row r="141" spans="1:12" ht="34.049999999999997" customHeight="1">
      <c r="A141" s="8" t="s">
        <v>212</v>
      </c>
      <c r="B141" s="8" t="s">
        <v>213</v>
      </c>
      <c r="C141" s="8" t="s">
        <v>162</v>
      </c>
      <c r="D141" s="8" t="s">
        <v>63</v>
      </c>
      <c r="E141" s="18">
        <v>3</v>
      </c>
      <c r="F141" s="18">
        <v>0</v>
      </c>
      <c r="G141" s="18">
        <v>0</v>
      </c>
      <c r="H141" s="18">
        <v>0</v>
      </c>
      <c r="I141" s="18">
        <v>0</v>
      </c>
      <c r="J141" s="18">
        <v>1</v>
      </c>
      <c r="K141" s="18">
        <v>0</v>
      </c>
      <c r="L141" s="18">
        <v>4</v>
      </c>
    </row>
    <row r="142" spans="1:12" ht="34.049999999999997" customHeight="1">
      <c r="A142" s="8" t="s">
        <v>212</v>
      </c>
      <c r="B142" s="8" t="s">
        <v>213</v>
      </c>
      <c r="C142" s="8" t="s">
        <v>162</v>
      </c>
      <c r="D142" s="8" t="s">
        <v>64</v>
      </c>
      <c r="E142" s="18">
        <v>3</v>
      </c>
      <c r="F142" s="18">
        <v>0</v>
      </c>
      <c r="G142" s="18">
        <v>0</v>
      </c>
      <c r="H142" s="18">
        <v>0</v>
      </c>
      <c r="I142" s="18">
        <v>0</v>
      </c>
      <c r="J142" s="18">
        <v>1</v>
      </c>
      <c r="K142" s="18">
        <v>0</v>
      </c>
      <c r="L142" s="18">
        <v>4</v>
      </c>
    </row>
    <row r="143" spans="1:12" ht="34.049999999999997" customHeight="1">
      <c r="A143" s="8" t="s">
        <v>212</v>
      </c>
      <c r="B143" s="8" t="s">
        <v>213</v>
      </c>
      <c r="C143" s="8" t="s">
        <v>162</v>
      </c>
      <c r="D143" s="8" t="s">
        <v>65</v>
      </c>
      <c r="E143" s="18">
        <v>2</v>
      </c>
      <c r="F143" s="18">
        <v>0</v>
      </c>
      <c r="G143" s="18">
        <v>0</v>
      </c>
      <c r="H143" s="18">
        <v>0</v>
      </c>
      <c r="I143" s="18">
        <v>0</v>
      </c>
      <c r="J143" s="18">
        <v>1</v>
      </c>
      <c r="K143" s="18">
        <v>0</v>
      </c>
      <c r="L143" s="18">
        <v>3</v>
      </c>
    </row>
    <row r="144" spans="1:12" ht="34.049999999999997" customHeight="1">
      <c r="A144" s="8" t="s">
        <v>212</v>
      </c>
      <c r="B144" s="8" t="s">
        <v>213</v>
      </c>
      <c r="C144" s="8" t="s">
        <v>162</v>
      </c>
      <c r="D144" s="8" t="s">
        <v>66</v>
      </c>
      <c r="E144" s="18">
        <v>2</v>
      </c>
      <c r="F144" s="18">
        <v>0</v>
      </c>
      <c r="G144" s="18">
        <v>0</v>
      </c>
      <c r="H144" s="18">
        <v>0</v>
      </c>
      <c r="I144" s="18">
        <v>0</v>
      </c>
      <c r="J144" s="18">
        <v>1</v>
      </c>
      <c r="K144" s="18">
        <v>0</v>
      </c>
      <c r="L144" s="18">
        <v>3</v>
      </c>
    </row>
    <row r="145" spans="1:12" ht="34.049999999999997" customHeight="1">
      <c r="A145" s="8" t="s">
        <v>212</v>
      </c>
      <c r="B145" s="8" t="s">
        <v>213</v>
      </c>
      <c r="C145" s="8" t="s">
        <v>162</v>
      </c>
      <c r="D145" s="8" t="s">
        <v>67</v>
      </c>
      <c r="E145" s="18">
        <v>3</v>
      </c>
      <c r="F145" s="18">
        <v>0</v>
      </c>
      <c r="G145" s="18">
        <v>0</v>
      </c>
      <c r="H145" s="18">
        <v>0</v>
      </c>
      <c r="I145" s="18">
        <v>0</v>
      </c>
      <c r="J145" s="18">
        <v>1</v>
      </c>
      <c r="K145" s="18">
        <v>0</v>
      </c>
      <c r="L145" s="18">
        <v>4</v>
      </c>
    </row>
    <row r="146" spans="1:12" ht="34.049999999999997" customHeight="1">
      <c r="A146" s="8" t="s">
        <v>212</v>
      </c>
      <c r="B146" s="8" t="s">
        <v>213</v>
      </c>
      <c r="C146" s="8" t="s">
        <v>162</v>
      </c>
      <c r="D146" s="8" t="s">
        <v>68</v>
      </c>
      <c r="E146" s="18">
        <v>2</v>
      </c>
      <c r="F146" s="18">
        <v>0</v>
      </c>
      <c r="G146" s="18">
        <v>0</v>
      </c>
      <c r="H146" s="18">
        <v>0</v>
      </c>
      <c r="I146" s="18">
        <v>0</v>
      </c>
      <c r="J146" s="18">
        <v>1</v>
      </c>
      <c r="K146" s="18">
        <v>0</v>
      </c>
      <c r="L146" s="18">
        <v>3</v>
      </c>
    </row>
    <row r="147" spans="1:12" ht="34.049999999999997" customHeight="1">
      <c r="A147" s="8" t="s">
        <v>212</v>
      </c>
      <c r="B147" s="8" t="s">
        <v>213</v>
      </c>
      <c r="C147" s="8" t="s">
        <v>162</v>
      </c>
      <c r="D147" s="8" t="s">
        <v>69</v>
      </c>
      <c r="E147" s="18">
        <v>2</v>
      </c>
      <c r="F147" s="18">
        <v>0</v>
      </c>
      <c r="G147" s="18">
        <v>0</v>
      </c>
      <c r="H147" s="18">
        <v>0</v>
      </c>
      <c r="I147" s="18">
        <v>0</v>
      </c>
      <c r="J147" s="18">
        <v>1</v>
      </c>
      <c r="K147" s="18">
        <v>0</v>
      </c>
      <c r="L147" s="18">
        <v>3</v>
      </c>
    </row>
    <row r="148" spans="1:12" ht="34.049999999999997" customHeight="1">
      <c r="A148" s="8" t="s">
        <v>212</v>
      </c>
      <c r="B148" s="8" t="s">
        <v>213</v>
      </c>
      <c r="C148" s="8" t="s">
        <v>21</v>
      </c>
      <c r="D148" s="8" t="s">
        <v>21</v>
      </c>
      <c r="E148" s="18">
        <v>1</v>
      </c>
      <c r="F148" s="18">
        <v>0</v>
      </c>
      <c r="G148" s="18">
        <v>0</v>
      </c>
      <c r="H148" s="18">
        <v>0</v>
      </c>
      <c r="I148" s="18">
        <v>0</v>
      </c>
      <c r="J148" s="18">
        <v>1</v>
      </c>
      <c r="K148" s="18">
        <v>0</v>
      </c>
      <c r="L148" s="18">
        <v>2</v>
      </c>
    </row>
    <row r="149" spans="1:12" ht="34.049999999999997" customHeight="1">
      <c r="A149" s="8" t="s">
        <v>214</v>
      </c>
      <c r="B149" s="8" t="s">
        <v>215</v>
      </c>
      <c r="C149" s="8" t="s">
        <v>162</v>
      </c>
      <c r="D149" s="8" t="s">
        <v>57</v>
      </c>
      <c r="E149" s="18">
        <v>6</v>
      </c>
      <c r="F149" s="18">
        <v>1</v>
      </c>
      <c r="G149" s="18">
        <v>2</v>
      </c>
      <c r="H149" s="18">
        <v>0</v>
      </c>
      <c r="I149" s="18">
        <v>0</v>
      </c>
      <c r="J149" s="18">
        <v>0</v>
      </c>
      <c r="K149" s="18">
        <v>1</v>
      </c>
      <c r="L149" s="18">
        <v>10</v>
      </c>
    </row>
    <row r="150" spans="1:12" ht="34.049999999999997" customHeight="1">
      <c r="A150" s="8" t="s">
        <v>214</v>
      </c>
      <c r="B150" s="8" t="s">
        <v>215</v>
      </c>
      <c r="C150" s="8" t="s">
        <v>162</v>
      </c>
      <c r="D150" s="8" t="s">
        <v>16</v>
      </c>
      <c r="E150" s="18">
        <v>6</v>
      </c>
      <c r="F150" s="18">
        <v>1</v>
      </c>
      <c r="G150" s="18">
        <v>2</v>
      </c>
      <c r="H150" s="18">
        <v>0</v>
      </c>
      <c r="I150" s="18">
        <v>0</v>
      </c>
      <c r="J150" s="18">
        <v>0</v>
      </c>
      <c r="K150" s="18">
        <v>1</v>
      </c>
      <c r="L150" s="18">
        <v>10</v>
      </c>
    </row>
    <row r="151" spans="1:12" ht="34.049999999999997" customHeight="1">
      <c r="A151" s="8" t="s">
        <v>214</v>
      </c>
      <c r="B151" s="8" t="s">
        <v>215</v>
      </c>
      <c r="C151" s="8" t="s">
        <v>162</v>
      </c>
      <c r="D151" s="8" t="s">
        <v>59</v>
      </c>
      <c r="E151" s="18">
        <v>4</v>
      </c>
      <c r="F151" s="18">
        <v>1</v>
      </c>
      <c r="G151" s="18">
        <v>1</v>
      </c>
      <c r="H151" s="18">
        <v>0</v>
      </c>
      <c r="I151" s="18">
        <v>0</v>
      </c>
      <c r="J151" s="18">
        <v>0</v>
      </c>
      <c r="K151" s="18">
        <v>1</v>
      </c>
      <c r="L151" s="18">
        <v>7</v>
      </c>
    </row>
    <row r="152" spans="1:12" ht="34.049999999999997" customHeight="1">
      <c r="A152" s="8" t="s">
        <v>214</v>
      </c>
      <c r="B152" s="8" t="s">
        <v>215</v>
      </c>
      <c r="C152" s="8" t="s">
        <v>162</v>
      </c>
      <c r="D152" s="8" t="s">
        <v>60</v>
      </c>
      <c r="E152" s="18">
        <v>3</v>
      </c>
      <c r="F152" s="18">
        <v>1</v>
      </c>
      <c r="G152" s="18">
        <v>1</v>
      </c>
      <c r="H152" s="18">
        <v>0</v>
      </c>
      <c r="I152" s="18">
        <v>0</v>
      </c>
      <c r="J152" s="18">
        <v>0</v>
      </c>
      <c r="K152" s="18">
        <v>1</v>
      </c>
      <c r="L152" s="18">
        <v>6</v>
      </c>
    </row>
    <row r="153" spans="1:12" ht="34.049999999999997" customHeight="1">
      <c r="A153" s="8" t="s">
        <v>214</v>
      </c>
      <c r="B153" s="8" t="s">
        <v>215</v>
      </c>
      <c r="C153" s="8" t="s">
        <v>162</v>
      </c>
      <c r="D153" s="8" t="s">
        <v>61</v>
      </c>
      <c r="E153" s="18">
        <v>3</v>
      </c>
      <c r="F153" s="18">
        <v>0</v>
      </c>
      <c r="G153" s="18">
        <v>0</v>
      </c>
      <c r="H153" s="18">
        <v>0</v>
      </c>
      <c r="I153" s="18">
        <v>0</v>
      </c>
      <c r="J153" s="18">
        <v>1</v>
      </c>
      <c r="K153" s="18">
        <v>0</v>
      </c>
      <c r="L153" s="18">
        <v>4</v>
      </c>
    </row>
    <row r="154" spans="1:12" ht="34.049999999999997" customHeight="1">
      <c r="A154" s="8" t="s">
        <v>214</v>
      </c>
      <c r="B154" s="8" t="s">
        <v>215</v>
      </c>
      <c r="C154" s="8" t="s">
        <v>162</v>
      </c>
      <c r="D154" s="8" t="s">
        <v>62</v>
      </c>
      <c r="E154" s="18">
        <v>2</v>
      </c>
      <c r="F154" s="18">
        <v>1</v>
      </c>
      <c r="G154" s="18">
        <v>1</v>
      </c>
      <c r="H154" s="18">
        <v>0</v>
      </c>
      <c r="I154" s="18">
        <v>0</v>
      </c>
      <c r="J154" s="18">
        <v>0</v>
      </c>
      <c r="K154" s="18">
        <v>1</v>
      </c>
      <c r="L154" s="18">
        <v>5</v>
      </c>
    </row>
    <row r="155" spans="1:12" ht="34.049999999999997" customHeight="1">
      <c r="A155" s="8" t="s">
        <v>214</v>
      </c>
      <c r="B155" s="8" t="s">
        <v>215</v>
      </c>
      <c r="C155" s="8" t="s">
        <v>162</v>
      </c>
      <c r="D155" s="8" t="s">
        <v>63</v>
      </c>
      <c r="E155" s="18">
        <v>4</v>
      </c>
      <c r="F155" s="18">
        <v>1</v>
      </c>
      <c r="G155" s="18">
        <v>1</v>
      </c>
      <c r="H155" s="18">
        <v>0</v>
      </c>
      <c r="I155" s="18">
        <v>0</v>
      </c>
      <c r="J155" s="18">
        <v>0</v>
      </c>
      <c r="K155" s="18">
        <v>1</v>
      </c>
      <c r="L155" s="18">
        <v>7</v>
      </c>
    </row>
    <row r="156" spans="1:12" ht="34.049999999999997" customHeight="1">
      <c r="A156" s="8" t="s">
        <v>214</v>
      </c>
      <c r="B156" s="8" t="s">
        <v>215</v>
      </c>
      <c r="C156" s="8" t="s">
        <v>162</v>
      </c>
      <c r="D156" s="8" t="s">
        <v>64</v>
      </c>
      <c r="E156" s="18">
        <v>2</v>
      </c>
      <c r="F156" s="18">
        <v>0</v>
      </c>
      <c r="G156" s="18">
        <v>0</v>
      </c>
      <c r="H156" s="18">
        <v>0</v>
      </c>
      <c r="I156" s="18">
        <v>0</v>
      </c>
      <c r="J156" s="18">
        <v>1</v>
      </c>
      <c r="K156" s="18">
        <v>0</v>
      </c>
      <c r="L156" s="18">
        <v>3</v>
      </c>
    </row>
    <row r="157" spans="1:12" ht="34.049999999999997" customHeight="1">
      <c r="A157" s="8" t="s">
        <v>214</v>
      </c>
      <c r="B157" s="8" t="s">
        <v>215</v>
      </c>
      <c r="C157" s="8" t="s">
        <v>162</v>
      </c>
      <c r="D157" s="8" t="s">
        <v>65</v>
      </c>
      <c r="E157" s="18">
        <v>3</v>
      </c>
      <c r="F157" s="18">
        <v>0</v>
      </c>
      <c r="G157" s="18">
        <v>0</v>
      </c>
      <c r="H157" s="18">
        <v>0</v>
      </c>
      <c r="I157" s="18">
        <v>0</v>
      </c>
      <c r="J157" s="18">
        <v>1</v>
      </c>
      <c r="K157" s="18">
        <v>0</v>
      </c>
      <c r="L157" s="18">
        <v>4</v>
      </c>
    </row>
    <row r="158" spans="1:12" ht="34.049999999999997" customHeight="1">
      <c r="A158" s="8" t="s">
        <v>214</v>
      </c>
      <c r="B158" s="8" t="s">
        <v>215</v>
      </c>
      <c r="C158" s="8" t="s">
        <v>162</v>
      </c>
      <c r="D158" s="8" t="s">
        <v>66</v>
      </c>
      <c r="E158" s="18">
        <v>2</v>
      </c>
      <c r="F158" s="18">
        <v>1</v>
      </c>
      <c r="G158" s="18">
        <v>1</v>
      </c>
      <c r="H158" s="18">
        <v>0</v>
      </c>
      <c r="I158" s="18">
        <v>0</v>
      </c>
      <c r="J158" s="18">
        <v>0</v>
      </c>
      <c r="K158" s="18">
        <v>1</v>
      </c>
      <c r="L158" s="18">
        <v>5</v>
      </c>
    </row>
    <row r="159" spans="1:12" ht="34.049999999999997" customHeight="1">
      <c r="A159" s="8" t="s">
        <v>214</v>
      </c>
      <c r="B159" s="8" t="s">
        <v>215</v>
      </c>
      <c r="C159" s="8" t="s">
        <v>162</v>
      </c>
      <c r="D159" s="8" t="s">
        <v>67</v>
      </c>
      <c r="E159" s="18">
        <v>4</v>
      </c>
      <c r="F159" s="18">
        <v>1</v>
      </c>
      <c r="G159" s="18">
        <v>2</v>
      </c>
      <c r="H159" s="18">
        <v>0</v>
      </c>
      <c r="I159" s="18">
        <v>0</v>
      </c>
      <c r="J159" s="18">
        <v>0</v>
      </c>
      <c r="K159" s="18">
        <v>1</v>
      </c>
      <c r="L159" s="18">
        <v>8</v>
      </c>
    </row>
    <row r="160" spans="1:12" ht="34.049999999999997" customHeight="1">
      <c r="A160" s="8" t="s">
        <v>214</v>
      </c>
      <c r="B160" s="8" t="s">
        <v>215</v>
      </c>
      <c r="C160" s="8" t="s">
        <v>162</v>
      </c>
      <c r="D160" s="8" t="s">
        <v>68</v>
      </c>
      <c r="E160" s="18">
        <v>1</v>
      </c>
      <c r="F160" s="18">
        <v>0</v>
      </c>
      <c r="G160" s="18">
        <v>0</v>
      </c>
      <c r="H160" s="18">
        <v>0</v>
      </c>
      <c r="I160" s="18">
        <v>0</v>
      </c>
      <c r="J160" s="18">
        <v>1</v>
      </c>
      <c r="K160" s="18">
        <v>0</v>
      </c>
      <c r="L160" s="18">
        <v>2</v>
      </c>
    </row>
    <row r="161" spans="1:12" ht="34.049999999999997" customHeight="1">
      <c r="A161" s="8" t="s">
        <v>214</v>
      </c>
      <c r="B161" s="8" t="s">
        <v>215</v>
      </c>
      <c r="C161" s="8" t="s">
        <v>162</v>
      </c>
      <c r="D161" s="8" t="s">
        <v>69</v>
      </c>
      <c r="E161" s="18">
        <v>2</v>
      </c>
      <c r="F161" s="18">
        <v>0</v>
      </c>
      <c r="G161" s="18">
        <v>0</v>
      </c>
      <c r="H161" s="18">
        <v>0</v>
      </c>
      <c r="I161" s="18">
        <v>0</v>
      </c>
      <c r="J161" s="18">
        <v>1</v>
      </c>
      <c r="K161" s="18">
        <v>0</v>
      </c>
      <c r="L161" s="18">
        <v>3</v>
      </c>
    </row>
    <row r="162" spans="1:12" ht="34.049999999999997" customHeight="1">
      <c r="A162" s="8" t="s">
        <v>214</v>
      </c>
      <c r="B162" s="8" t="s">
        <v>215</v>
      </c>
      <c r="C162" s="8" t="s">
        <v>21</v>
      </c>
      <c r="D162" s="8" t="s">
        <v>21</v>
      </c>
      <c r="E162" s="18">
        <v>3</v>
      </c>
      <c r="F162" s="18">
        <v>0</v>
      </c>
      <c r="G162" s="18">
        <v>0</v>
      </c>
      <c r="H162" s="18">
        <v>0</v>
      </c>
      <c r="I162" s="18">
        <v>0</v>
      </c>
      <c r="J162" s="18">
        <v>1</v>
      </c>
      <c r="K162" s="18">
        <v>0</v>
      </c>
      <c r="L162" s="18">
        <v>4</v>
      </c>
    </row>
    <row r="163" spans="1:12" ht="34.049999999999997" customHeight="1">
      <c r="A163" s="8" t="s">
        <v>216</v>
      </c>
      <c r="B163" s="8" t="s">
        <v>217</v>
      </c>
      <c r="C163" s="8" t="s">
        <v>162</v>
      </c>
      <c r="D163" s="8" t="s">
        <v>57</v>
      </c>
      <c r="E163" s="18">
        <v>4</v>
      </c>
      <c r="F163" s="18">
        <v>1</v>
      </c>
      <c r="G163" s="18">
        <v>2</v>
      </c>
      <c r="H163" s="18">
        <v>0</v>
      </c>
      <c r="I163" s="18">
        <v>0</v>
      </c>
      <c r="J163" s="18">
        <v>0</v>
      </c>
      <c r="K163" s="18">
        <v>1</v>
      </c>
      <c r="L163" s="18">
        <v>8</v>
      </c>
    </row>
    <row r="164" spans="1:12" ht="34.049999999999997" customHeight="1">
      <c r="A164" s="8" t="s">
        <v>216</v>
      </c>
      <c r="B164" s="8" t="s">
        <v>217</v>
      </c>
      <c r="C164" s="8" t="s">
        <v>162</v>
      </c>
      <c r="D164" s="8" t="s">
        <v>16</v>
      </c>
      <c r="E164" s="18">
        <v>4</v>
      </c>
      <c r="F164" s="18">
        <v>1</v>
      </c>
      <c r="G164" s="18">
        <v>2</v>
      </c>
      <c r="H164" s="18">
        <v>0</v>
      </c>
      <c r="I164" s="18">
        <v>0</v>
      </c>
      <c r="J164" s="18">
        <v>0</v>
      </c>
      <c r="K164" s="18">
        <v>1</v>
      </c>
      <c r="L164" s="18">
        <v>8</v>
      </c>
    </row>
    <row r="165" spans="1:12" ht="34.049999999999997" customHeight="1">
      <c r="A165" s="8" t="s">
        <v>216</v>
      </c>
      <c r="B165" s="8" t="s">
        <v>217</v>
      </c>
      <c r="C165" s="8" t="s">
        <v>162</v>
      </c>
      <c r="D165" s="8" t="s">
        <v>59</v>
      </c>
      <c r="E165" s="18">
        <v>2</v>
      </c>
      <c r="F165" s="18">
        <v>1</v>
      </c>
      <c r="G165" s="18">
        <v>1</v>
      </c>
      <c r="H165" s="18">
        <v>0</v>
      </c>
      <c r="I165" s="18">
        <v>0</v>
      </c>
      <c r="J165" s="18">
        <v>0</v>
      </c>
      <c r="K165" s="18">
        <v>1</v>
      </c>
      <c r="L165" s="18">
        <v>5</v>
      </c>
    </row>
    <row r="166" spans="1:12" ht="34.049999999999997" customHeight="1">
      <c r="A166" s="8" t="s">
        <v>216</v>
      </c>
      <c r="B166" s="8" t="s">
        <v>217</v>
      </c>
      <c r="C166" s="8" t="s">
        <v>162</v>
      </c>
      <c r="D166" s="8" t="s">
        <v>60</v>
      </c>
      <c r="E166" s="18">
        <v>2</v>
      </c>
      <c r="F166" s="18">
        <v>1</v>
      </c>
      <c r="G166" s="18">
        <v>1</v>
      </c>
      <c r="H166" s="18">
        <v>0</v>
      </c>
      <c r="I166" s="18">
        <v>0</v>
      </c>
      <c r="J166" s="18">
        <v>0</v>
      </c>
      <c r="K166" s="18">
        <v>1</v>
      </c>
      <c r="L166" s="18">
        <v>5</v>
      </c>
    </row>
    <row r="167" spans="1:12" ht="34.049999999999997" customHeight="1">
      <c r="A167" s="8" t="s">
        <v>216</v>
      </c>
      <c r="B167" s="8" t="s">
        <v>217</v>
      </c>
      <c r="C167" s="8" t="s">
        <v>162</v>
      </c>
      <c r="D167" s="8" t="s">
        <v>61</v>
      </c>
      <c r="E167" s="18">
        <v>2</v>
      </c>
      <c r="F167" s="18">
        <v>0</v>
      </c>
      <c r="G167" s="18">
        <v>0</v>
      </c>
      <c r="H167" s="18">
        <v>0</v>
      </c>
      <c r="I167" s="18">
        <v>0</v>
      </c>
      <c r="J167" s="18">
        <v>1</v>
      </c>
      <c r="K167" s="18">
        <v>0</v>
      </c>
      <c r="L167" s="18">
        <v>3</v>
      </c>
    </row>
    <row r="168" spans="1:12" ht="34.049999999999997" customHeight="1">
      <c r="A168" s="8" t="s">
        <v>216</v>
      </c>
      <c r="B168" s="8" t="s">
        <v>217</v>
      </c>
      <c r="C168" s="8" t="s">
        <v>162</v>
      </c>
      <c r="D168" s="8" t="s">
        <v>62</v>
      </c>
      <c r="E168" s="18">
        <v>2</v>
      </c>
      <c r="F168" s="18">
        <v>0</v>
      </c>
      <c r="G168" s="18">
        <v>0</v>
      </c>
      <c r="H168" s="18">
        <v>0</v>
      </c>
      <c r="I168" s="18">
        <v>0</v>
      </c>
      <c r="J168" s="18">
        <v>1</v>
      </c>
      <c r="K168" s="18">
        <v>0</v>
      </c>
      <c r="L168" s="18">
        <v>3</v>
      </c>
    </row>
    <row r="169" spans="1:12" ht="34.049999999999997" customHeight="1">
      <c r="A169" s="8" t="s">
        <v>216</v>
      </c>
      <c r="B169" s="8" t="s">
        <v>217</v>
      </c>
      <c r="C169" s="8" t="s">
        <v>162</v>
      </c>
      <c r="D169" s="8" t="s">
        <v>63</v>
      </c>
      <c r="E169" s="18">
        <v>3</v>
      </c>
      <c r="F169" s="18">
        <v>0</v>
      </c>
      <c r="G169" s="18">
        <v>0</v>
      </c>
      <c r="H169" s="18">
        <v>0</v>
      </c>
      <c r="I169" s="18">
        <v>0</v>
      </c>
      <c r="J169" s="18">
        <v>1</v>
      </c>
      <c r="K169" s="18">
        <v>0</v>
      </c>
      <c r="L169" s="18">
        <v>4</v>
      </c>
    </row>
    <row r="170" spans="1:12" ht="34.049999999999997" customHeight="1">
      <c r="A170" s="8" t="s">
        <v>216</v>
      </c>
      <c r="B170" s="8" t="s">
        <v>217</v>
      </c>
      <c r="C170" s="8" t="s">
        <v>162</v>
      </c>
      <c r="D170" s="8" t="s">
        <v>64</v>
      </c>
      <c r="E170" s="18">
        <v>3</v>
      </c>
      <c r="F170" s="18">
        <v>0</v>
      </c>
      <c r="G170" s="18">
        <v>0</v>
      </c>
      <c r="H170" s="18">
        <v>0</v>
      </c>
      <c r="I170" s="18">
        <v>0</v>
      </c>
      <c r="J170" s="18">
        <v>1</v>
      </c>
      <c r="K170" s="18">
        <v>0</v>
      </c>
      <c r="L170" s="18">
        <v>4</v>
      </c>
    </row>
    <row r="171" spans="1:12" ht="34.049999999999997" customHeight="1">
      <c r="A171" s="8" t="s">
        <v>216</v>
      </c>
      <c r="B171" s="8" t="s">
        <v>217</v>
      </c>
      <c r="C171" s="8" t="s">
        <v>162</v>
      </c>
      <c r="D171" s="8" t="s">
        <v>65</v>
      </c>
      <c r="E171" s="18">
        <v>3</v>
      </c>
      <c r="F171" s="18">
        <v>0</v>
      </c>
      <c r="G171" s="18">
        <v>0</v>
      </c>
      <c r="H171" s="18">
        <v>0</v>
      </c>
      <c r="I171" s="18">
        <v>0</v>
      </c>
      <c r="J171" s="18">
        <v>1</v>
      </c>
      <c r="K171" s="18">
        <v>0</v>
      </c>
      <c r="L171" s="18">
        <v>4</v>
      </c>
    </row>
    <row r="172" spans="1:12" ht="34.049999999999997" customHeight="1">
      <c r="A172" s="8" t="s">
        <v>216</v>
      </c>
      <c r="B172" s="8" t="s">
        <v>217</v>
      </c>
      <c r="C172" s="8" t="s">
        <v>162</v>
      </c>
      <c r="D172" s="8" t="s">
        <v>66</v>
      </c>
      <c r="E172" s="18">
        <v>2</v>
      </c>
      <c r="F172" s="18">
        <v>1</v>
      </c>
      <c r="G172" s="18">
        <v>1</v>
      </c>
      <c r="H172" s="18">
        <v>0</v>
      </c>
      <c r="I172" s="18">
        <v>0</v>
      </c>
      <c r="J172" s="18">
        <v>0</v>
      </c>
      <c r="K172" s="18">
        <v>1</v>
      </c>
      <c r="L172" s="18">
        <v>5</v>
      </c>
    </row>
    <row r="173" spans="1:12" ht="34.049999999999997" customHeight="1">
      <c r="A173" s="8" t="s">
        <v>216</v>
      </c>
      <c r="B173" s="8" t="s">
        <v>217</v>
      </c>
      <c r="C173" s="8" t="s">
        <v>162</v>
      </c>
      <c r="D173" s="8" t="s">
        <v>67</v>
      </c>
      <c r="E173" s="18">
        <v>3</v>
      </c>
      <c r="F173" s="18">
        <v>0</v>
      </c>
      <c r="G173" s="18">
        <v>0</v>
      </c>
      <c r="H173" s="18">
        <v>0</v>
      </c>
      <c r="I173" s="18">
        <v>0</v>
      </c>
      <c r="J173" s="18">
        <v>1</v>
      </c>
      <c r="K173" s="18">
        <v>0</v>
      </c>
      <c r="L173" s="18">
        <v>4</v>
      </c>
    </row>
    <row r="174" spans="1:12" ht="34.049999999999997" customHeight="1">
      <c r="A174" s="8" t="s">
        <v>216</v>
      </c>
      <c r="B174" s="8" t="s">
        <v>217</v>
      </c>
      <c r="C174" s="8" t="s">
        <v>162</v>
      </c>
      <c r="D174" s="8" t="s">
        <v>68</v>
      </c>
      <c r="E174" s="18">
        <v>2</v>
      </c>
      <c r="F174" s="18">
        <v>0</v>
      </c>
      <c r="G174" s="18">
        <v>0</v>
      </c>
      <c r="H174" s="18">
        <v>0</v>
      </c>
      <c r="I174" s="18">
        <v>0</v>
      </c>
      <c r="J174" s="18">
        <v>1</v>
      </c>
      <c r="K174" s="18">
        <v>0</v>
      </c>
      <c r="L174" s="18">
        <v>3</v>
      </c>
    </row>
    <row r="175" spans="1:12" ht="34.049999999999997" customHeight="1">
      <c r="A175" s="8" t="s">
        <v>216</v>
      </c>
      <c r="B175" s="8" t="s">
        <v>217</v>
      </c>
      <c r="C175" s="8" t="s">
        <v>162</v>
      </c>
      <c r="D175" s="8" t="s">
        <v>69</v>
      </c>
      <c r="E175" s="18">
        <v>2</v>
      </c>
      <c r="F175" s="18">
        <v>0</v>
      </c>
      <c r="G175" s="18">
        <v>0</v>
      </c>
      <c r="H175" s="18">
        <v>0</v>
      </c>
      <c r="I175" s="18">
        <v>0</v>
      </c>
      <c r="J175" s="18">
        <v>1</v>
      </c>
      <c r="K175" s="18">
        <v>0</v>
      </c>
      <c r="L175" s="18">
        <v>3</v>
      </c>
    </row>
    <row r="176" spans="1:12" ht="34.049999999999997" customHeight="1">
      <c r="A176" s="8" t="s">
        <v>216</v>
      </c>
      <c r="B176" s="8" t="s">
        <v>217</v>
      </c>
      <c r="C176" s="8" t="s">
        <v>21</v>
      </c>
      <c r="D176" s="8" t="s">
        <v>21</v>
      </c>
      <c r="E176" s="18">
        <v>1</v>
      </c>
      <c r="F176" s="18">
        <v>0</v>
      </c>
      <c r="G176" s="18">
        <v>0</v>
      </c>
      <c r="H176" s="18">
        <v>0</v>
      </c>
      <c r="I176" s="18">
        <v>0</v>
      </c>
      <c r="J176" s="18">
        <v>1</v>
      </c>
      <c r="K176" s="18">
        <v>0</v>
      </c>
      <c r="L176" s="18">
        <v>2</v>
      </c>
    </row>
    <row r="177" spans="1:12" ht="34.049999999999997" customHeight="1">
      <c r="A177" s="8" t="s">
        <v>218</v>
      </c>
      <c r="B177" s="8" t="s">
        <v>219</v>
      </c>
      <c r="C177" s="8" t="s">
        <v>162</v>
      </c>
      <c r="D177" s="8" t="s">
        <v>57</v>
      </c>
      <c r="E177" s="18">
        <v>4</v>
      </c>
      <c r="F177" s="18">
        <v>1</v>
      </c>
      <c r="G177" s="18">
        <v>1</v>
      </c>
      <c r="H177" s="18">
        <v>0</v>
      </c>
      <c r="I177" s="18">
        <v>0</v>
      </c>
      <c r="J177" s="18">
        <v>0</v>
      </c>
      <c r="K177" s="18">
        <v>1</v>
      </c>
      <c r="L177" s="18">
        <v>7</v>
      </c>
    </row>
    <row r="178" spans="1:12" ht="34.049999999999997" customHeight="1">
      <c r="A178" s="8" t="s">
        <v>218</v>
      </c>
      <c r="B178" s="8" t="s">
        <v>219</v>
      </c>
      <c r="C178" s="8" t="s">
        <v>162</v>
      </c>
      <c r="D178" s="8" t="s">
        <v>16</v>
      </c>
      <c r="E178" s="18">
        <v>3</v>
      </c>
      <c r="F178" s="18">
        <v>1</v>
      </c>
      <c r="G178" s="18">
        <v>1</v>
      </c>
      <c r="H178" s="18">
        <v>0</v>
      </c>
      <c r="I178" s="18">
        <v>0</v>
      </c>
      <c r="J178" s="18">
        <v>0</v>
      </c>
      <c r="K178" s="18">
        <v>1</v>
      </c>
      <c r="L178" s="18">
        <v>6</v>
      </c>
    </row>
    <row r="179" spans="1:12" ht="34.049999999999997" customHeight="1">
      <c r="A179" s="8" t="s">
        <v>218</v>
      </c>
      <c r="B179" s="8" t="s">
        <v>219</v>
      </c>
      <c r="C179" s="8" t="s">
        <v>162</v>
      </c>
      <c r="D179" s="8" t="s">
        <v>59</v>
      </c>
      <c r="E179" s="18">
        <v>2</v>
      </c>
      <c r="F179" s="18">
        <v>1</v>
      </c>
      <c r="G179" s="18">
        <v>1</v>
      </c>
      <c r="H179" s="18">
        <v>0</v>
      </c>
      <c r="I179" s="18">
        <v>0</v>
      </c>
      <c r="J179" s="18">
        <v>0</v>
      </c>
      <c r="K179" s="18">
        <v>1</v>
      </c>
      <c r="L179" s="18">
        <v>5</v>
      </c>
    </row>
    <row r="180" spans="1:12" ht="34.049999999999997" customHeight="1">
      <c r="A180" s="8" t="s">
        <v>218</v>
      </c>
      <c r="B180" s="8" t="s">
        <v>219</v>
      </c>
      <c r="C180" s="8" t="s">
        <v>162</v>
      </c>
      <c r="D180" s="8" t="s">
        <v>60</v>
      </c>
      <c r="E180" s="18">
        <v>2</v>
      </c>
      <c r="F180" s="18">
        <v>0</v>
      </c>
      <c r="G180" s="18">
        <v>0</v>
      </c>
      <c r="H180" s="18">
        <v>0</v>
      </c>
      <c r="I180" s="18">
        <v>0</v>
      </c>
      <c r="J180" s="18">
        <v>1</v>
      </c>
      <c r="K180" s="18">
        <v>0</v>
      </c>
      <c r="L180" s="18">
        <v>3</v>
      </c>
    </row>
    <row r="181" spans="1:12" ht="34.049999999999997" customHeight="1">
      <c r="A181" s="8" t="s">
        <v>218</v>
      </c>
      <c r="B181" s="8" t="s">
        <v>219</v>
      </c>
      <c r="C181" s="8" t="s">
        <v>162</v>
      </c>
      <c r="D181" s="8" t="s">
        <v>61</v>
      </c>
      <c r="E181" s="18">
        <v>1</v>
      </c>
      <c r="F181" s="18">
        <v>0</v>
      </c>
      <c r="G181" s="18">
        <v>0</v>
      </c>
      <c r="H181" s="18">
        <v>0</v>
      </c>
      <c r="I181" s="18">
        <v>0</v>
      </c>
      <c r="J181" s="18">
        <v>1</v>
      </c>
      <c r="K181" s="18">
        <v>0</v>
      </c>
      <c r="L181" s="18">
        <v>2</v>
      </c>
    </row>
    <row r="182" spans="1:12" ht="34.049999999999997" customHeight="1">
      <c r="A182" s="8" t="s">
        <v>218</v>
      </c>
      <c r="B182" s="8" t="s">
        <v>219</v>
      </c>
      <c r="C182" s="8" t="s">
        <v>162</v>
      </c>
      <c r="D182" s="8" t="s">
        <v>62</v>
      </c>
      <c r="E182" s="18">
        <v>2</v>
      </c>
      <c r="F182" s="18">
        <v>0</v>
      </c>
      <c r="G182" s="18">
        <v>0</v>
      </c>
      <c r="H182" s="18">
        <v>0</v>
      </c>
      <c r="I182" s="18">
        <v>0</v>
      </c>
      <c r="J182" s="18">
        <v>1</v>
      </c>
      <c r="K182" s="18">
        <v>0</v>
      </c>
      <c r="L182" s="18">
        <v>3</v>
      </c>
    </row>
    <row r="183" spans="1:12" ht="34.049999999999997" customHeight="1">
      <c r="A183" s="8" t="s">
        <v>218</v>
      </c>
      <c r="B183" s="8" t="s">
        <v>219</v>
      </c>
      <c r="C183" s="8" t="s">
        <v>162</v>
      </c>
      <c r="D183" s="8" t="s">
        <v>63</v>
      </c>
      <c r="E183" s="18">
        <v>2</v>
      </c>
      <c r="F183" s="18">
        <v>1</v>
      </c>
      <c r="G183" s="18">
        <v>1</v>
      </c>
      <c r="H183" s="18">
        <v>0</v>
      </c>
      <c r="I183" s="18">
        <v>0</v>
      </c>
      <c r="J183" s="18">
        <v>0</v>
      </c>
      <c r="K183" s="18">
        <v>1</v>
      </c>
      <c r="L183" s="18">
        <v>5</v>
      </c>
    </row>
    <row r="184" spans="1:12" ht="34.049999999999997" customHeight="1">
      <c r="A184" s="8" t="s">
        <v>218</v>
      </c>
      <c r="B184" s="8" t="s">
        <v>219</v>
      </c>
      <c r="C184" s="8" t="s">
        <v>162</v>
      </c>
      <c r="D184" s="8" t="s">
        <v>64</v>
      </c>
      <c r="E184" s="18">
        <v>2</v>
      </c>
      <c r="F184" s="18">
        <v>1</v>
      </c>
      <c r="G184" s="18">
        <v>1</v>
      </c>
      <c r="H184" s="18">
        <v>0</v>
      </c>
      <c r="I184" s="18">
        <v>0</v>
      </c>
      <c r="J184" s="18">
        <v>0</v>
      </c>
      <c r="K184" s="18">
        <v>1</v>
      </c>
      <c r="L184" s="18">
        <v>5</v>
      </c>
    </row>
    <row r="185" spans="1:12" ht="34.049999999999997" customHeight="1">
      <c r="A185" s="8" t="s">
        <v>218</v>
      </c>
      <c r="B185" s="8" t="s">
        <v>219</v>
      </c>
      <c r="C185" s="8" t="s">
        <v>162</v>
      </c>
      <c r="D185" s="8" t="s">
        <v>65</v>
      </c>
      <c r="E185" s="18">
        <v>2</v>
      </c>
      <c r="F185" s="18">
        <v>1</v>
      </c>
      <c r="G185" s="18">
        <v>1</v>
      </c>
      <c r="H185" s="18">
        <v>0</v>
      </c>
      <c r="I185" s="18">
        <v>0</v>
      </c>
      <c r="J185" s="18">
        <v>0</v>
      </c>
      <c r="K185" s="18">
        <v>1</v>
      </c>
      <c r="L185" s="18">
        <v>5</v>
      </c>
    </row>
    <row r="186" spans="1:12" ht="34.049999999999997" customHeight="1">
      <c r="A186" s="8" t="s">
        <v>218</v>
      </c>
      <c r="B186" s="8" t="s">
        <v>219</v>
      </c>
      <c r="C186" s="8" t="s">
        <v>162</v>
      </c>
      <c r="D186" s="8" t="s">
        <v>66</v>
      </c>
      <c r="E186" s="18">
        <v>3</v>
      </c>
      <c r="F186" s="18">
        <v>0</v>
      </c>
      <c r="G186" s="18">
        <v>0</v>
      </c>
      <c r="H186" s="18">
        <v>0</v>
      </c>
      <c r="I186" s="18">
        <v>0</v>
      </c>
      <c r="J186" s="18">
        <v>1</v>
      </c>
      <c r="K186" s="18">
        <v>0</v>
      </c>
      <c r="L186" s="18">
        <v>4</v>
      </c>
    </row>
    <row r="187" spans="1:12" ht="34.049999999999997" customHeight="1">
      <c r="A187" s="8" t="s">
        <v>218</v>
      </c>
      <c r="B187" s="8" t="s">
        <v>219</v>
      </c>
      <c r="C187" s="8" t="s">
        <v>162</v>
      </c>
      <c r="D187" s="8" t="s">
        <v>67</v>
      </c>
      <c r="E187" s="18">
        <v>2</v>
      </c>
      <c r="F187" s="18">
        <v>0</v>
      </c>
      <c r="G187" s="18">
        <v>0</v>
      </c>
      <c r="H187" s="18">
        <v>0</v>
      </c>
      <c r="I187" s="18">
        <v>0</v>
      </c>
      <c r="J187" s="18">
        <v>1</v>
      </c>
      <c r="K187" s="18">
        <v>0</v>
      </c>
      <c r="L187" s="18">
        <v>3</v>
      </c>
    </row>
    <row r="188" spans="1:12" ht="34.049999999999997" customHeight="1">
      <c r="A188" s="8" t="s">
        <v>218</v>
      </c>
      <c r="B188" s="8" t="s">
        <v>219</v>
      </c>
      <c r="C188" s="8" t="s">
        <v>162</v>
      </c>
      <c r="D188" s="8" t="s">
        <v>68</v>
      </c>
      <c r="E188" s="18">
        <v>2</v>
      </c>
      <c r="F188" s="18">
        <v>0</v>
      </c>
      <c r="G188" s="18">
        <v>0</v>
      </c>
      <c r="H188" s="18">
        <v>0</v>
      </c>
      <c r="I188" s="18">
        <v>0</v>
      </c>
      <c r="J188" s="18">
        <v>1</v>
      </c>
      <c r="K188" s="18">
        <v>0</v>
      </c>
      <c r="L188" s="18">
        <v>3</v>
      </c>
    </row>
    <row r="189" spans="1:12" ht="34.049999999999997" customHeight="1">
      <c r="A189" s="8" t="s">
        <v>218</v>
      </c>
      <c r="B189" s="8" t="s">
        <v>219</v>
      </c>
      <c r="C189" s="8" t="s">
        <v>162</v>
      </c>
      <c r="D189" s="8" t="s">
        <v>69</v>
      </c>
      <c r="E189" s="18">
        <v>2</v>
      </c>
      <c r="F189" s="18">
        <v>0</v>
      </c>
      <c r="G189" s="18">
        <v>0</v>
      </c>
      <c r="H189" s="18">
        <v>0</v>
      </c>
      <c r="I189" s="18">
        <v>0</v>
      </c>
      <c r="J189" s="18">
        <v>1</v>
      </c>
      <c r="K189" s="18">
        <v>0</v>
      </c>
      <c r="L189" s="18">
        <v>3</v>
      </c>
    </row>
    <row r="190" spans="1:12" ht="34.049999999999997" customHeight="1">
      <c r="A190" s="8" t="s">
        <v>218</v>
      </c>
      <c r="B190" s="8" t="s">
        <v>219</v>
      </c>
      <c r="C190" s="8" t="s">
        <v>21</v>
      </c>
      <c r="D190" s="8" t="s">
        <v>21</v>
      </c>
      <c r="E190" s="18">
        <v>1</v>
      </c>
      <c r="F190" s="18">
        <v>0</v>
      </c>
      <c r="G190" s="18">
        <v>0</v>
      </c>
      <c r="H190" s="18">
        <v>0</v>
      </c>
      <c r="I190" s="18">
        <v>0</v>
      </c>
      <c r="J190" s="18">
        <v>1</v>
      </c>
      <c r="K190" s="18">
        <v>0</v>
      </c>
      <c r="L190" s="18">
        <v>2</v>
      </c>
    </row>
    <row r="191" spans="1:12" ht="34.049999999999997" customHeight="1">
      <c r="A191" s="8" t="s">
        <v>220</v>
      </c>
      <c r="B191" s="8" t="s">
        <v>221</v>
      </c>
      <c r="C191" s="8" t="s">
        <v>162</v>
      </c>
      <c r="D191" s="8" t="s">
        <v>57</v>
      </c>
      <c r="E191" s="18">
        <v>6</v>
      </c>
      <c r="F191" s="18">
        <v>1</v>
      </c>
      <c r="G191" s="18">
        <v>2</v>
      </c>
      <c r="H191" s="18">
        <v>0</v>
      </c>
      <c r="I191" s="18">
        <v>0</v>
      </c>
      <c r="J191" s="18">
        <v>0</v>
      </c>
      <c r="K191" s="18">
        <v>1</v>
      </c>
      <c r="L191" s="18">
        <v>10</v>
      </c>
    </row>
    <row r="192" spans="1:12" ht="34.049999999999997" customHeight="1">
      <c r="A192" s="8" t="s">
        <v>220</v>
      </c>
      <c r="B192" s="8" t="s">
        <v>221</v>
      </c>
      <c r="C192" s="8" t="s">
        <v>162</v>
      </c>
      <c r="D192" s="8" t="s">
        <v>16</v>
      </c>
      <c r="E192" s="18">
        <v>6</v>
      </c>
      <c r="F192" s="18">
        <v>1</v>
      </c>
      <c r="G192" s="18">
        <v>2</v>
      </c>
      <c r="H192" s="18">
        <v>0</v>
      </c>
      <c r="I192" s="18">
        <v>0</v>
      </c>
      <c r="J192" s="18">
        <v>0</v>
      </c>
      <c r="K192" s="18">
        <v>1</v>
      </c>
      <c r="L192" s="18">
        <v>10</v>
      </c>
    </row>
    <row r="193" spans="1:12" ht="34.049999999999997" customHeight="1">
      <c r="A193" s="8" t="s">
        <v>220</v>
      </c>
      <c r="B193" s="8" t="s">
        <v>221</v>
      </c>
      <c r="C193" s="8" t="s">
        <v>162</v>
      </c>
      <c r="D193" s="8" t="s">
        <v>59</v>
      </c>
      <c r="E193" s="18">
        <v>3</v>
      </c>
      <c r="F193" s="18">
        <v>0</v>
      </c>
      <c r="G193" s="18">
        <v>0</v>
      </c>
      <c r="H193" s="18">
        <v>0</v>
      </c>
      <c r="I193" s="18">
        <v>0</v>
      </c>
      <c r="J193" s="18">
        <v>1</v>
      </c>
      <c r="K193" s="18">
        <v>0</v>
      </c>
      <c r="L193" s="18">
        <v>4</v>
      </c>
    </row>
    <row r="194" spans="1:12" ht="34.049999999999997" customHeight="1">
      <c r="A194" s="8" t="s">
        <v>220</v>
      </c>
      <c r="B194" s="8" t="s">
        <v>221</v>
      </c>
      <c r="C194" s="8" t="s">
        <v>162</v>
      </c>
      <c r="D194" s="8" t="s">
        <v>60</v>
      </c>
      <c r="E194" s="18">
        <v>2</v>
      </c>
      <c r="F194" s="18">
        <v>1</v>
      </c>
      <c r="G194" s="18">
        <v>1</v>
      </c>
      <c r="H194" s="18">
        <v>0</v>
      </c>
      <c r="I194" s="18">
        <v>0</v>
      </c>
      <c r="J194" s="18">
        <v>0</v>
      </c>
      <c r="K194" s="18">
        <v>1</v>
      </c>
      <c r="L194" s="18">
        <v>5</v>
      </c>
    </row>
    <row r="195" spans="1:12" ht="34.049999999999997" customHeight="1">
      <c r="A195" s="8" t="s">
        <v>220</v>
      </c>
      <c r="B195" s="8" t="s">
        <v>221</v>
      </c>
      <c r="C195" s="8" t="s">
        <v>162</v>
      </c>
      <c r="D195" s="8" t="s">
        <v>61</v>
      </c>
      <c r="E195" s="18">
        <v>2</v>
      </c>
      <c r="F195" s="18">
        <v>1</v>
      </c>
      <c r="G195" s="18">
        <v>1</v>
      </c>
      <c r="H195" s="18">
        <v>0</v>
      </c>
      <c r="I195" s="18">
        <v>0</v>
      </c>
      <c r="J195" s="18">
        <v>0</v>
      </c>
      <c r="K195" s="18">
        <v>1</v>
      </c>
      <c r="L195" s="18">
        <v>5</v>
      </c>
    </row>
    <row r="196" spans="1:12" ht="34.049999999999997" customHeight="1">
      <c r="A196" s="8" t="s">
        <v>220</v>
      </c>
      <c r="B196" s="8" t="s">
        <v>221</v>
      </c>
      <c r="C196" s="8" t="s">
        <v>162</v>
      </c>
      <c r="D196" s="8" t="s">
        <v>62</v>
      </c>
      <c r="E196" s="18">
        <v>2</v>
      </c>
      <c r="F196" s="18">
        <v>1</v>
      </c>
      <c r="G196" s="18">
        <v>1</v>
      </c>
      <c r="H196" s="18">
        <v>0</v>
      </c>
      <c r="I196" s="18">
        <v>0</v>
      </c>
      <c r="J196" s="18">
        <v>0</v>
      </c>
      <c r="K196" s="18">
        <v>1</v>
      </c>
      <c r="L196" s="18">
        <v>5</v>
      </c>
    </row>
    <row r="197" spans="1:12" ht="34.049999999999997" customHeight="1">
      <c r="A197" s="8" t="s">
        <v>220</v>
      </c>
      <c r="B197" s="8" t="s">
        <v>221</v>
      </c>
      <c r="C197" s="8" t="s">
        <v>162</v>
      </c>
      <c r="D197" s="8" t="s">
        <v>63</v>
      </c>
      <c r="E197" s="18">
        <v>3</v>
      </c>
      <c r="F197" s="18">
        <v>1</v>
      </c>
      <c r="G197" s="18">
        <v>1</v>
      </c>
      <c r="H197" s="18">
        <v>0</v>
      </c>
      <c r="I197" s="18">
        <v>0</v>
      </c>
      <c r="J197" s="18">
        <v>0</v>
      </c>
      <c r="K197" s="18">
        <v>1</v>
      </c>
      <c r="L197" s="18">
        <v>6</v>
      </c>
    </row>
    <row r="198" spans="1:12" ht="34.049999999999997" customHeight="1">
      <c r="A198" s="8" t="s">
        <v>220</v>
      </c>
      <c r="B198" s="8" t="s">
        <v>221</v>
      </c>
      <c r="C198" s="8" t="s">
        <v>162</v>
      </c>
      <c r="D198" s="8" t="s">
        <v>64</v>
      </c>
      <c r="E198" s="18">
        <v>3</v>
      </c>
      <c r="F198" s="18">
        <v>1</v>
      </c>
      <c r="G198" s="18">
        <v>1</v>
      </c>
      <c r="H198" s="18">
        <v>0</v>
      </c>
      <c r="I198" s="18">
        <v>0</v>
      </c>
      <c r="J198" s="18">
        <v>0</v>
      </c>
      <c r="K198" s="18">
        <v>1</v>
      </c>
      <c r="L198" s="18">
        <v>6</v>
      </c>
    </row>
    <row r="199" spans="1:12" ht="34.049999999999997" customHeight="1">
      <c r="A199" s="8" t="s">
        <v>220</v>
      </c>
      <c r="B199" s="8" t="s">
        <v>221</v>
      </c>
      <c r="C199" s="8" t="s">
        <v>162</v>
      </c>
      <c r="D199" s="8" t="s">
        <v>65</v>
      </c>
      <c r="E199" s="18">
        <v>2</v>
      </c>
      <c r="F199" s="18">
        <v>1</v>
      </c>
      <c r="G199" s="18">
        <v>1</v>
      </c>
      <c r="H199" s="18">
        <v>0</v>
      </c>
      <c r="I199" s="18">
        <v>0</v>
      </c>
      <c r="J199" s="18">
        <v>0</v>
      </c>
      <c r="K199" s="18">
        <v>1</v>
      </c>
      <c r="L199" s="18">
        <v>5</v>
      </c>
    </row>
    <row r="200" spans="1:12" ht="34.049999999999997" customHeight="1">
      <c r="A200" s="8" t="s">
        <v>220</v>
      </c>
      <c r="B200" s="8" t="s">
        <v>221</v>
      </c>
      <c r="C200" s="8" t="s">
        <v>162</v>
      </c>
      <c r="D200" s="8" t="s">
        <v>66</v>
      </c>
      <c r="E200" s="18">
        <v>2</v>
      </c>
      <c r="F200" s="18">
        <v>1</v>
      </c>
      <c r="G200" s="18">
        <v>1</v>
      </c>
      <c r="H200" s="18">
        <v>0</v>
      </c>
      <c r="I200" s="18">
        <v>0</v>
      </c>
      <c r="J200" s="18">
        <v>0</v>
      </c>
      <c r="K200" s="18">
        <v>1</v>
      </c>
      <c r="L200" s="18">
        <v>5</v>
      </c>
    </row>
    <row r="201" spans="1:12" ht="34.049999999999997" customHeight="1">
      <c r="A201" s="8" t="s">
        <v>220</v>
      </c>
      <c r="B201" s="8" t="s">
        <v>221</v>
      </c>
      <c r="C201" s="8" t="s">
        <v>162</v>
      </c>
      <c r="D201" s="8" t="s">
        <v>67</v>
      </c>
      <c r="E201" s="18">
        <v>2</v>
      </c>
      <c r="F201" s="18">
        <v>1</v>
      </c>
      <c r="G201" s="18">
        <v>1</v>
      </c>
      <c r="H201" s="18">
        <v>0</v>
      </c>
      <c r="I201" s="18">
        <v>0</v>
      </c>
      <c r="J201" s="18">
        <v>0</v>
      </c>
      <c r="K201" s="18">
        <v>1</v>
      </c>
      <c r="L201" s="18">
        <v>5</v>
      </c>
    </row>
    <row r="202" spans="1:12" ht="34.049999999999997" customHeight="1">
      <c r="A202" s="8" t="s">
        <v>220</v>
      </c>
      <c r="B202" s="8" t="s">
        <v>221</v>
      </c>
      <c r="C202" s="8" t="s">
        <v>162</v>
      </c>
      <c r="D202" s="8" t="s">
        <v>68</v>
      </c>
      <c r="E202" s="18">
        <v>3</v>
      </c>
      <c r="F202" s="18">
        <v>0</v>
      </c>
      <c r="G202" s="18">
        <v>0</v>
      </c>
      <c r="H202" s="18">
        <v>0</v>
      </c>
      <c r="I202" s="18">
        <v>0</v>
      </c>
      <c r="J202" s="18">
        <v>1</v>
      </c>
      <c r="K202" s="18">
        <v>0</v>
      </c>
      <c r="L202" s="18">
        <v>4</v>
      </c>
    </row>
    <row r="203" spans="1:12" ht="34.049999999999997" customHeight="1">
      <c r="A203" s="8" t="s">
        <v>220</v>
      </c>
      <c r="B203" s="8" t="s">
        <v>221</v>
      </c>
      <c r="C203" s="8" t="s">
        <v>162</v>
      </c>
      <c r="D203" s="8" t="s">
        <v>69</v>
      </c>
      <c r="E203" s="18">
        <v>2</v>
      </c>
      <c r="F203" s="18">
        <v>0</v>
      </c>
      <c r="G203" s="18">
        <v>0</v>
      </c>
      <c r="H203" s="18">
        <v>0</v>
      </c>
      <c r="I203" s="18">
        <v>0</v>
      </c>
      <c r="J203" s="18">
        <v>1</v>
      </c>
      <c r="K203" s="18">
        <v>0</v>
      </c>
      <c r="L203" s="18">
        <v>3</v>
      </c>
    </row>
    <row r="204" spans="1:12" ht="34.049999999999997" customHeight="1">
      <c r="A204" s="8" t="s">
        <v>220</v>
      </c>
      <c r="B204" s="8" t="s">
        <v>221</v>
      </c>
      <c r="C204" s="8" t="s">
        <v>21</v>
      </c>
      <c r="D204" s="8" t="s">
        <v>21</v>
      </c>
      <c r="E204" s="18">
        <v>1</v>
      </c>
      <c r="F204" s="18">
        <v>0</v>
      </c>
      <c r="G204" s="18">
        <v>0</v>
      </c>
      <c r="H204" s="18">
        <v>0</v>
      </c>
      <c r="I204" s="18">
        <v>0</v>
      </c>
      <c r="J204" s="18">
        <v>1</v>
      </c>
      <c r="K204" s="18">
        <v>0</v>
      </c>
      <c r="L204" s="18">
        <v>2</v>
      </c>
    </row>
    <row r="205" spans="1:12" ht="34.049999999999997" customHeight="1">
      <c r="A205" s="8" t="s">
        <v>222</v>
      </c>
      <c r="B205" s="8" t="s">
        <v>223</v>
      </c>
      <c r="C205" s="8" t="s">
        <v>162</v>
      </c>
      <c r="D205" s="8" t="s">
        <v>57</v>
      </c>
      <c r="E205" s="18">
        <v>6</v>
      </c>
      <c r="F205" s="18">
        <v>1</v>
      </c>
      <c r="G205" s="18">
        <v>2</v>
      </c>
      <c r="H205" s="18">
        <v>0</v>
      </c>
      <c r="I205" s="18">
        <v>0</v>
      </c>
      <c r="J205" s="18">
        <v>0</v>
      </c>
      <c r="K205" s="18">
        <v>1</v>
      </c>
      <c r="L205" s="18">
        <v>10</v>
      </c>
    </row>
    <row r="206" spans="1:12" ht="34.049999999999997" customHeight="1">
      <c r="A206" s="8" t="s">
        <v>222</v>
      </c>
      <c r="B206" s="8" t="s">
        <v>223</v>
      </c>
      <c r="C206" s="8" t="s">
        <v>162</v>
      </c>
      <c r="D206" s="8" t="s">
        <v>16</v>
      </c>
      <c r="E206" s="18">
        <v>4</v>
      </c>
      <c r="F206" s="18">
        <v>1</v>
      </c>
      <c r="G206" s="18">
        <v>1</v>
      </c>
      <c r="H206" s="18">
        <v>0</v>
      </c>
      <c r="I206" s="18">
        <v>0</v>
      </c>
      <c r="J206" s="18">
        <v>0</v>
      </c>
      <c r="K206" s="18">
        <v>1</v>
      </c>
      <c r="L206" s="18">
        <v>7</v>
      </c>
    </row>
    <row r="207" spans="1:12" ht="34.049999999999997" customHeight="1">
      <c r="A207" s="8" t="s">
        <v>222</v>
      </c>
      <c r="B207" s="8" t="s">
        <v>223</v>
      </c>
      <c r="C207" s="8" t="s">
        <v>162</v>
      </c>
      <c r="D207" s="8" t="s">
        <v>59</v>
      </c>
      <c r="E207" s="18">
        <v>3</v>
      </c>
      <c r="F207" s="18">
        <v>1</v>
      </c>
      <c r="G207" s="18">
        <v>1</v>
      </c>
      <c r="H207" s="18">
        <v>0</v>
      </c>
      <c r="I207" s="18">
        <v>0</v>
      </c>
      <c r="J207" s="18">
        <v>0</v>
      </c>
      <c r="K207" s="18">
        <v>1</v>
      </c>
      <c r="L207" s="18">
        <v>6</v>
      </c>
    </row>
    <row r="208" spans="1:12" ht="34.049999999999997" customHeight="1">
      <c r="A208" s="8" t="s">
        <v>222</v>
      </c>
      <c r="B208" s="8" t="s">
        <v>223</v>
      </c>
      <c r="C208" s="8" t="s">
        <v>162</v>
      </c>
      <c r="D208" s="8" t="s">
        <v>60</v>
      </c>
      <c r="E208" s="18">
        <v>3</v>
      </c>
      <c r="F208" s="18">
        <v>1</v>
      </c>
      <c r="G208" s="18">
        <v>1</v>
      </c>
      <c r="H208" s="18">
        <v>0</v>
      </c>
      <c r="I208" s="18">
        <v>0</v>
      </c>
      <c r="J208" s="18">
        <v>0</v>
      </c>
      <c r="K208" s="18">
        <v>1</v>
      </c>
      <c r="L208" s="18">
        <v>6</v>
      </c>
    </row>
    <row r="209" spans="1:12" ht="34.049999999999997" customHeight="1">
      <c r="A209" s="8" t="s">
        <v>222</v>
      </c>
      <c r="B209" s="8" t="s">
        <v>223</v>
      </c>
      <c r="C209" s="8" t="s">
        <v>162</v>
      </c>
      <c r="D209" s="8" t="s">
        <v>61</v>
      </c>
      <c r="E209" s="18">
        <v>2</v>
      </c>
      <c r="F209" s="18">
        <v>1</v>
      </c>
      <c r="G209" s="18">
        <v>1</v>
      </c>
      <c r="H209" s="18">
        <v>0</v>
      </c>
      <c r="I209" s="18">
        <v>0</v>
      </c>
      <c r="J209" s="18">
        <v>0</v>
      </c>
      <c r="K209" s="18">
        <v>1</v>
      </c>
      <c r="L209" s="18">
        <v>5</v>
      </c>
    </row>
    <row r="210" spans="1:12" ht="34.049999999999997" customHeight="1">
      <c r="A210" s="8" t="s">
        <v>222</v>
      </c>
      <c r="B210" s="8" t="s">
        <v>223</v>
      </c>
      <c r="C210" s="8" t="s">
        <v>162</v>
      </c>
      <c r="D210" s="8" t="s">
        <v>62</v>
      </c>
      <c r="E210" s="18">
        <v>3</v>
      </c>
      <c r="F210" s="18">
        <v>0</v>
      </c>
      <c r="G210" s="18">
        <v>0</v>
      </c>
      <c r="H210" s="18">
        <v>0</v>
      </c>
      <c r="I210" s="18">
        <v>0</v>
      </c>
      <c r="J210" s="18">
        <v>1</v>
      </c>
      <c r="K210" s="18">
        <v>0</v>
      </c>
      <c r="L210" s="18">
        <v>4</v>
      </c>
    </row>
    <row r="211" spans="1:12" ht="34.049999999999997" customHeight="1">
      <c r="A211" s="8" t="s">
        <v>222</v>
      </c>
      <c r="B211" s="8" t="s">
        <v>223</v>
      </c>
      <c r="C211" s="8" t="s">
        <v>162</v>
      </c>
      <c r="D211" s="8" t="s">
        <v>63</v>
      </c>
      <c r="E211" s="18">
        <v>4</v>
      </c>
      <c r="F211" s="18">
        <v>1</v>
      </c>
      <c r="G211" s="18">
        <v>1</v>
      </c>
      <c r="H211" s="18">
        <v>0</v>
      </c>
      <c r="I211" s="18">
        <v>0</v>
      </c>
      <c r="J211" s="18">
        <v>0</v>
      </c>
      <c r="K211" s="18">
        <v>1</v>
      </c>
      <c r="L211" s="18">
        <v>7</v>
      </c>
    </row>
    <row r="212" spans="1:12" ht="34.049999999999997" customHeight="1">
      <c r="A212" s="8" t="s">
        <v>222</v>
      </c>
      <c r="B212" s="8" t="s">
        <v>223</v>
      </c>
      <c r="C212" s="8" t="s">
        <v>162</v>
      </c>
      <c r="D212" s="8" t="s">
        <v>64</v>
      </c>
      <c r="E212" s="18">
        <v>2</v>
      </c>
      <c r="F212" s="18">
        <v>1</v>
      </c>
      <c r="G212" s="18">
        <v>1</v>
      </c>
      <c r="H212" s="18">
        <v>0</v>
      </c>
      <c r="I212" s="18">
        <v>0</v>
      </c>
      <c r="J212" s="18">
        <v>0</v>
      </c>
      <c r="K212" s="18">
        <v>1</v>
      </c>
      <c r="L212" s="18">
        <v>5</v>
      </c>
    </row>
    <row r="213" spans="1:12" ht="34.049999999999997" customHeight="1">
      <c r="A213" s="8" t="s">
        <v>222</v>
      </c>
      <c r="B213" s="8" t="s">
        <v>223</v>
      </c>
      <c r="C213" s="8" t="s">
        <v>162</v>
      </c>
      <c r="D213" s="8" t="s">
        <v>65</v>
      </c>
      <c r="E213" s="18">
        <v>4</v>
      </c>
      <c r="F213" s="18">
        <v>1</v>
      </c>
      <c r="G213" s="18">
        <v>1</v>
      </c>
      <c r="H213" s="18">
        <v>0</v>
      </c>
      <c r="I213" s="18">
        <v>0</v>
      </c>
      <c r="J213" s="18">
        <v>0</v>
      </c>
      <c r="K213" s="18">
        <v>1</v>
      </c>
      <c r="L213" s="18">
        <v>7</v>
      </c>
    </row>
    <row r="214" spans="1:12" ht="34.049999999999997" customHeight="1">
      <c r="A214" s="8" t="s">
        <v>222</v>
      </c>
      <c r="B214" s="8" t="s">
        <v>223</v>
      </c>
      <c r="C214" s="8" t="s">
        <v>162</v>
      </c>
      <c r="D214" s="8" t="s">
        <v>66</v>
      </c>
      <c r="E214" s="18">
        <v>4</v>
      </c>
      <c r="F214" s="18">
        <v>1</v>
      </c>
      <c r="G214" s="18">
        <v>1</v>
      </c>
      <c r="H214" s="18">
        <v>0</v>
      </c>
      <c r="I214" s="18">
        <v>0</v>
      </c>
      <c r="J214" s="18">
        <v>0</v>
      </c>
      <c r="K214" s="18">
        <v>1</v>
      </c>
      <c r="L214" s="18">
        <v>7</v>
      </c>
    </row>
    <row r="215" spans="1:12" ht="34.049999999999997" customHeight="1">
      <c r="A215" s="8" t="s">
        <v>222</v>
      </c>
      <c r="B215" s="8" t="s">
        <v>223</v>
      </c>
      <c r="C215" s="8" t="s">
        <v>162</v>
      </c>
      <c r="D215" s="8" t="s">
        <v>67</v>
      </c>
      <c r="E215" s="18">
        <v>3</v>
      </c>
      <c r="F215" s="18">
        <v>1</v>
      </c>
      <c r="G215" s="18">
        <v>1</v>
      </c>
      <c r="H215" s="18">
        <v>0</v>
      </c>
      <c r="I215" s="18">
        <v>0</v>
      </c>
      <c r="J215" s="18">
        <v>0</v>
      </c>
      <c r="K215" s="18">
        <v>1</v>
      </c>
      <c r="L215" s="18">
        <v>6</v>
      </c>
    </row>
    <row r="216" spans="1:12" ht="34.049999999999997" customHeight="1">
      <c r="A216" s="8" t="s">
        <v>222</v>
      </c>
      <c r="B216" s="8" t="s">
        <v>223</v>
      </c>
      <c r="C216" s="8" t="s">
        <v>162</v>
      </c>
      <c r="D216" s="8" t="s">
        <v>68</v>
      </c>
      <c r="E216" s="18">
        <v>2</v>
      </c>
      <c r="F216" s="18">
        <v>1</v>
      </c>
      <c r="G216" s="18">
        <v>1</v>
      </c>
      <c r="H216" s="18">
        <v>0</v>
      </c>
      <c r="I216" s="18">
        <v>0</v>
      </c>
      <c r="J216" s="18">
        <v>0</v>
      </c>
      <c r="K216" s="18">
        <v>1</v>
      </c>
      <c r="L216" s="18">
        <v>5</v>
      </c>
    </row>
    <row r="217" spans="1:12" ht="34.049999999999997" customHeight="1">
      <c r="A217" s="8" t="s">
        <v>222</v>
      </c>
      <c r="B217" s="8" t="s">
        <v>223</v>
      </c>
      <c r="C217" s="8" t="s">
        <v>162</v>
      </c>
      <c r="D217" s="8" t="s">
        <v>69</v>
      </c>
      <c r="E217" s="18">
        <v>2</v>
      </c>
      <c r="F217" s="18">
        <v>0</v>
      </c>
      <c r="G217" s="18">
        <v>0</v>
      </c>
      <c r="H217" s="18">
        <v>0</v>
      </c>
      <c r="I217" s="18">
        <v>0</v>
      </c>
      <c r="J217" s="18">
        <v>1</v>
      </c>
      <c r="K217" s="18">
        <v>0</v>
      </c>
      <c r="L217" s="18">
        <v>3</v>
      </c>
    </row>
    <row r="218" spans="1:12" ht="34.049999999999997" customHeight="1">
      <c r="A218" s="8" t="s">
        <v>222</v>
      </c>
      <c r="B218" s="8" t="s">
        <v>223</v>
      </c>
      <c r="C218" s="8" t="s">
        <v>21</v>
      </c>
      <c r="D218" s="8" t="s">
        <v>21</v>
      </c>
      <c r="E218" s="18">
        <v>1</v>
      </c>
      <c r="F218" s="18">
        <v>0</v>
      </c>
      <c r="G218" s="18">
        <v>0</v>
      </c>
      <c r="H218" s="18">
        <v>0</v>
      </c>
      <c r="I218" s="18">
        <v>0</v>
      </c>
      <c r="J218" s="18">
        <v>1</v>
      </c>
      <c r="K218" s="18">
        <v>0</v>
      </c>
      <c r="L218" s="18">
        <v>2</v>
      </c>
    </row>
    <row r="219" spans="1:12" ht="34.049999999999997" customHeight="1">
      <c r="A219" s="8" t="s">
        <v>224</v>
      </c>
      <c r="B219" s="8" t="s">
        <v>225</v>
      </c>
      <c r="C219" s="8" t="s">
        <v>162</v>
      </c>
      <c r="D219" s="8" t="s">
        <v>57</v>
      </c>
      <c r="E219" s="18">
        <v>9</v>
      </c>
      <c r="F219" s="18">
        <v>1</v>
      </c>
      <c r="G219" s="18">
        <v>3</v>
      </c>
      <c r="H219" s="18">
        <v>1</v>
      </c>
      <c r="I219" s="18">
        <v>1</v>
      </c>
      <c r="J219" s="18">
        <v>0</v>
      </c>
      <c r="K219" s="18">
        <v>0</v>
      </c>
      <c r="L219" s="18">
        <v>15</v>
      </c>
    </row>
    <row r="220" spans="1:12" ht="34.049999999999997" customHeight="1">
      <c r="A220" s="8" t="s">
        <v>224</v>
      </c>
      <c r="B220" s="8" t="s">
        <v>225</v>
      </c>
      <c r="C220" s="8" t="s">
        <v>162</v>
      </c>
      <c r="D220" s="8" t="s">
        <v>16</v>
      </c>
      <c r="E220" s="18">
        <v>7</v>
      </c>
      <c r="F220" s="18">
        <v>1</v>
      </c>
      <c r="G220" s="18">
        <v>2</v>
      </c>
      <c r="H220" s="18">
        <v>1</v>
      </c>
      <c r="I220" s="18">
        <v>1</v>
      </c>
      <c r="J220" s="18">
        <v>0</v>
      </c>
      <c r="K220" s="18">
        <v>0</v>
      </c>
      <c r="L220" s="18">
        <v>12</v>
      </c>
    </row>
    <row r="221" spans="1:12" ht="34.049999999999997" customHeight="1">
      <c r="A221" s="8" t="s">
        <v>224</v>
      </c>
      <c r="B221" s="8" t="s">
        <v>225</v>
      </c>
      <c r="C221" s="8" t="s">
        <v>162</v>
      </c>
      <c r="D221" s="8" t="s">
        <v>59</v>
      </c>
      <c r="E221" s="18">
        <v>3</v>
      </c>
      <c r="F221" s="18">
        <v>1</v>
      </c>
      <c r="G221" s="18">
        <v>1</v>
      </c>
      <c r="H221" s="18">
        <v>0</v>
      </c>
      <c r="I221" s="18">
        <v>0</v>
      </c>
      <c r="J221" s="18">
        <v>0</v>
      </c>
      <c r="K221" s="18">
        <v>1</v>
      </c>
      <c r="L221" s="18">
        <v>6</v>
      </c>
    </row>
    <row r="222" spans="1:12" ht="34.049999999999997" customHeight="1">
      <c r="A222" s="8" t="s">
        <v>224</v>
      </c>
      <c r="B222" s="8" t="s">
        <v>225</v>
      </c>
      <c r="C222" s="8" t="s">
        <v>162</v>
      </c>
      <c r="D222" s="8" t="s">
        <v>60</v>
      </c>
      <c r="E222" s="18">
        <v>3</v>
      </c>
      <c r="F222" s="18">
        <v>1</v>
      </c>
      <c r="G222" s="18">
        <v>1</v>
      </c>
      <c r="H222" s="18">
        <v>0</v>
      </c>
      <c r="I222" s="18">
        <v>0</v>
      </c>
      <c r="J222" s="18">
        <v>0</v>
      </c>
      <c r="K222" s="18">
        <v>1</v>
      </c>
      <c r="L222" s="18">
        <v>6</v>
      </c>
    </row>
    <row r="223" spans="1:12" ht="34.049999999999997" customHeight="1">
      <c r="A223" s="8" t="s">
        <v>224</v>
      </c>
      <c r="B223" s="8" t="s">
        <v>225</v>
      </c>
      <c r="C223" s="8" t="s">
        <v>162</v>
      </c>
      <c r="D223" s="8" t="s">
        <v>61</v>
      </c>
      <c r="E223" s="18">
        <v>3</v>
      </c>
      <c r="F223" s="18">
        <v>1</v>
      </c>
      <c r="G223" s="18">
        <v>1</v>
      </c>
      <c r="H223" s="18">
        <v>0</v>
      </c>
      <c r="I223" s="18">
        <v>0</v>
      </c>
      <c r="J223" s="18">
        <v>0</v>
      </c>
      <c r="K223" s="18">
        <v>1</v>
      </c>
      <c r="L223" s="18">
        <v>6</v>
      </c>
    </row>
    <row r="224" spans="1:12" ht="34.049999999999997" customHeight="1">
      <c r="A224" s="8" t="s">
        <v>224</v>
      </c>
      <c r="B224" s="8" t="s">
        <v>225</v>
      </c>
      <c r="C224" s="8" t="s">
        <v>162</v>
      </c>
      <c r="D224" s="8" t="s">
        <v>62</v>
      </c>
      <c r="E224" s="18">
        <v>3</v>
      </c>
      <c r="F224" s="18">
        <v>1</v>
      </c>
      <c r="G224" s="18">
        <v>1</v>
      </c>
      <c r="H224" s="18">
        <v>0</v>
      </c>
      <c r="I224" s="18">
        <v>0</v>
      </c>
      <c r="J224" s="18">
        <v>0</v>
      </c>
      <c r="K224" s="18">
        <v>1</v>
      </c>
      <c r="L224" s="18">
        <v>6</v>
      </c>
    </row>
    <row r="225" spans="1:12" ht="34.049999999999997" customHeight="1">
      <c r="A225" s="8" t="s">
        <v>224</v>
      </c>
      <c r="B225" s="8" t="s">
        <v>225</v>
      </c>
      <c r="C225" s="8" t="s">
        <v>162</v>
      </c>
      <c r="D225" s="8" t="s">
        <v>63</v>
      </c>
      <c r="E225" s="18">
        <v>7</v>
      </c>
      <c r="F225" s="18">
        <v>1</v>
      </c>
      <c r="G225" s="18">
        <v>2</v>
      </c>
      <c r="H225" s="18">
        <v>1</v>
      </c>
      <c r="I225" s="18">
        <v>1</v>
      </c>
      <c r="J225" s="18">
        <v>0</v>
      </c>
      <c r="K225" s="18">
        <v>0</v>
      </c>
      <c r="L225" s="18">
        <v>12</v>
      </c>
    </row>
    <row r="226" spans="1:12" ht="34.049999999999997" customHeight="1">
      <c r="A226" s="8" t="s">
        <v>224</v>
      </c>
      <c r="B226" s="8" t="s">
        <v>225</v>
      </c>
      <c r="C226" s="8" t="s">
        <v>162</v>
      </c>
      <c r="D226" s="8" t="s">
        <v>64</v>
      </c>
      <c r="E226" s="18">
        <v>7</v>
      </c>
      <c r="F226" s="18">
        <v>1</v>
      </c>
      <c r="G226" s="18">
        <v>2</v>
      </c>
      <c r="H226" s="18">
        <v>1</v>
      </c>
      <c r="I226" s="18">
        <v>1</v>
      </c>
      <c r="J226" s="18">
        <v>0</v>
      </c>
      <c r="K226" s="18">
        <v>0</v>
      </c>
      <c r="L226" s="18">
        <v>12</v>
      </c>
    </row>
    <row r="227" spans="1:12" ht="34.049999999999997" customHeight="1">
      <c r="A227" s="8" t="s">
        <v>224</v>
      </c>
      <c r="B227" s="8" t="s">
        <v>225</v>
      </c>
      <c r="C227" s="8" t="s">
        <v>162</v>
      </c>
      <c r="D227" s="8" t="s">
        <v>65</v>
      </c>
      <c r="E227" s="18">
        <v>7</v>
      </c>
      <c r="F227" s="18">
        <v>1</v>
      </c>
      <c r="G227" s="18">
        <v>2</v>
      </c>
      <c r="H227" s="18">
        <v>1</v>
      </c>
      <c r="I227" s="18">
        <v>1</v>
      </c>
      <c r="J227" s="18">
        <v>0</v>
      </c>
      <c r="K227" s="18">
        <v>0</v>
      </c>
      <c r="L227" s="18">
        <v>12</v>
      </c>
    </row>
    <row r="228" spans="1:12" ht="34.049999999999997" customHeight="1">
      <c r="A228" s="8" t="s">
        <v>224</v>
      </c>
      <c r="B228" s="8" t="s">
        <v>225</v>
      </c>
      <c r="C228" s="8" t="s">
        <v>162</v>
      </c>
      <c r="D228" s="8" t="s">
        <v>66</v>
      </c>
      <c r="E228" s="18">
        <v>4</v>
      </c>
      <c r="F228" s="18">
        <v>1</v>
      </c>
      <c r="G228" s="18">
        <v>2</v>
      </c>
      <c r="H228" s="18">
        <v>0</v>
      </c>
      <c r="I228" s="18">
        <v>0</v>
      </c>
      <c r="J228" s="18">
        <v>0</v>
      </c>
      <c r="K228" s="18">
        <v>1</v>
      </c>
      <c r="L228" s="18">
        <v>8</v>
      </c>
    </row>
    <row r="229" spans="1:12" ht="34.049999999999997" customHeight="1">
      <c r="A229" s="8" t="s">
        <v>224</v>
      </c>
      <c r="B229" s="8" t="s">
        <v>225</v>
      </c>
      <c r="C229" s="8" t="s">
        <v>162</v>
      </c>
      <c r="D229" s="8" t="s">
        <v>67</v>
      </c>
      <c r="E229" s="18">
        <v>4</v>
      </c>
      <c r="F229" s="18">
        <v>1</v>
      </c>
      <c r="G229" s="18">
        <v>2</v>
      </c>
      <c r="H229" s="18">
        <v>0</v>
      </c>
      <c r="I229" s="18">
        <v>0</v>
      </c>
      <c r="J229" s="18">
        <v>0</v>
      </c>
      <c r="K229" s="18">
        <v>1</v>
      </c>
      <c r="L229" s="18">
        <v>8</v>
      </c>
    </row>
    <row r="230" spans="1:12" ht="34.049999999999997" customHeight="1">
      <c r="A230" s="8" t="s">
        <v>224</v>
      </c>
      <c r="B230" s="8" t="s">
        <v>225</v>
      </c>
      <c r="C230" s="8" t="s">
        <v>162</v>
      </c>
      <c r="D230" s="8" t="s">
        <v>68</v>
      </c>
      <c r="E230" s="18">
        <v>3</v>
      </c>
      <c r="F230" s="18">
        <v>1</v>
      </c>
      <c r="G230" s="18">
        <v>1</v>
      </c>
      <c r="H230" s="18">
        <v>0</v>
      </c>
      <c r="I230" s="18">
        <v>0</v>
      </c>
      <c r="J230" s="18">
        <v>0</v>
      </c>
      <c r="K230" s="18">
        <v>1</v>
      </c>
      <c r="L230" s="18">
        <v>6</v>
      </c>
    </row>
    <row r="231" spans="1:12" ht="34.049999999999997" customHeight="1">
      <c r="A231" s="8" t="s">
        <v>224</v>
      </c>
      <c r="B231" s="8" t="s">
        <v>225</v>
      </c>
      <c r="C231" s="8" t="s">
        <v>162</v>
      </c>
      <c r="D231" s="8" t="s">
        <v>69</v>
      </c>
      <c r="E231" s="18">
        <v>2</v>
      </c>
      <c r="F231" s="18">
        <v>0</v>
      </c>
      <c r="G231" s="18">
        <v>0</v>
      </c>
      <c r="H231" s="18">
        <v>0</v>
      </c>
      <c r="I231" s="18">
        <v>0</v>
      </c>
      <c r="J231" s="18">
        <v>1</v>
      </c>
      <c r="K231" s="18">
        <v>0</v>
      </c>
      <c r="L231" s="18">
        <v>3</v>
      </c>
    </row>
    <row r="232" spans="1:12" ht="34.049999999999997" customHeight="1">
      <c r="A232" s="8" t="s">
        <v>224</v>
      </c>
      <c r="B232" s="8" t="s">
        <v>225</v>
      </c>
      <c r="C232" s="8" t="s">
        <v>21</v>
      </c>
      <c r="D232" s="8" t="s">
        <v>21</v>
      </c>
      <c r="E232" s="18">
        <v>3</v>
      </c>
      <c r="F232" s="18">
        <v>0</v>
      </c>
      <c r="G232" s="18">
        <v>0</v>
      </c>
      <c r="H232" s="18">
        <v>0</v>
      </c>
      <c r="I232" s="18">
        <v>0</v>
      </c>
      <c r="J232" s="18">
        <v>1</v>
      </c>
      <c r="K232" s="18">
        <v>0</v>
      </c>
      <c r="L232" s="18">
        <v>4</v>
      </c>
    </row>
    <row r="233" spans="1:12" ht="34.049999999999997" customHeight="1">
      <c r="A233" s="8" t="s">
        <v>226</v>
      </c>
      <c r="B233" s="8" t="s">
        <v>227</v>
      </c>
      <c r="C233" s="8" t="s">
        <v>162</v>
      </c>
      <c r="D233" s="8" t="s">
        <v>57</v>
      </c>
      <c r="E233" s="18">
        <v>2</v>
      </c>
      <c r="F233" s="18">
        <v>0</v>
      </c>
      <c r="G233" s="18">
        <v>0</v>
      </c>
      <c r="H233" s="18">
        <v>0</v>
      </c>
      <c r="I233" s="18">
        <v>0</v>
      </c>
      <c r="J233" s="18">
        <v>1</v>
      </c>
      <c r="K233" s="18">
        <v>0</v>
      </c>
      <c r="L233" s="18">
        <v>3</v>
      </c>
    </row>
    <row r="234" spans="1:12" ht="34.049999999999997" customHeight="1">
      <c r="A234" s="8" t="s">
        <v>226</v>
      </c>
      <c r="B234" s="8" t="s">
        <v>227</v>
      </c>
      <c r="C234" s="8" t="s">
        <v>162</v>
      </c>
      <c r="D234" s="8" t="s">
        <v>16</v>
      </c>
      <c r="E234" s="18">
        <v>2</v>
      </c>
      <c r="F234" s="18">
        <v>0</v>
      </c>
      <c r="G234" s="18">
        <v>0</v>
      </c>
      <c r="H234" s="18">
        <v>0</v>
      </c>
      <c r="I234" s="18">
        <v>0</v>
      </c>
      <c r="J234" s="18">
        <v>1</v>
      </c>
      <c r="K234" s="18">
        <v>0</v>
      </c>
      <c r="L234" s="18">
        <v>3</v>
      </c>
    </row>
    <row r="235" spans="1:12" ht="34.049999999999997" customHeight="1">
      <c r="A235" s="8" t="s">
        <v>226</v>
      </c>
      <c r="B235" s="8" t="s">
        <v>227</v>
      </c>
      <c r="C235" s="8" t="s">
        <v>162</v>
      </c>
      <c r="D235" s="8" t="s">
        <v>59</v>
      </c>
      <c r="E235" s="18">
        <v>1</v>
      </c>
      <c r="F235" s="18">
        <v>0</v>
      </c>
      <c r="G235" s="18">
        <v>0</v>
      </c>
      <c r="H235" s="18">
        <v>0</v>
      </c>
      <c r="I235" s="18">
        <v>0</v>
      </c>
      <c r="J235" s="18">
        <v>1</v>
      </c>
      <c r="K235" s="18">
        <v>0</v>
      </c>
      <c r="L235" s="18">
        <v>2</v>
      </c>
    </row>
    <row r="236" spans="1:12" ht="34.049999999999997" customHeight="1">
      <c r="A236" s="8" t="s">
        <v>226</v>
      </c>
      <c r="B236" s="8" t="s">
        <v>227</v>
      </c>
      <c r="C236" s="8" t="s">
        <v>162</v>
      </c>
      <c r="D236" s="8" t="s">
        <v>60</v>
      </c>
      <c r="E236" s="18">
        <v>2</v>
      </c>
      <c r="F236" s="18">
        <v>0</v>
      </c>
      <c r="G236" s="18">
        <v>0</v>
      </c>
      <c r="H236" s="18">
        <v>0</v>
      </c>
      <c r="I236" s="18">
        <v>0</v>
      </c>
      <c r="J236" s="18">
        <v>1</v>
      </c>
      <c r="K236" s="18">
        <v>0</v>
      </c>
      <c r="L236" s="18">
        <v>3</v>
      </c>
    </row>
    <row r="237" spans="1:12" ht="34.049999999999997" customHeight="1">
      <c r="A237" s="8" t="s">
        <v>226</v>
      </c>
      <c r="B237" s="8" t="s">
        <v>227</v>
      </c>
      <c r="C237" s="8" t="s">
        <v>162</v>
      </c>
      <c r="D237" s="8" t="s">
        <v>61</v>
      </c>
      <c r="E237" s="18">
        <v>1</v>
      </c>
      <c r="F237" s="18">
        <v>0</v>
      </c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1</v>
      </c>
    </row>
    <row r="238" spans="1:12" ht="34.049999999999997" customHeight="1">
      <c r="A238" s="8" t="s">
        <v>226</v>
      </c>
      <c r="B238" s="8" t="s">
        <v>227</v>
      </c>
      <c r="C238" s="8" t="s">
        <v>162</v>
      </c>
      <c r="D238" s="8" t="s">
        <v>62</v>
      </c>
      <c r="E238" s="18">
        <v>1</v>
      </c>
      <c r="F238" s="18">
        <v>0</v>
      </c>
      <c r="G238" s="18">
        <v>0</v>
      </c>
      <c r="H238" s="18">
        <v>0</v>
      </c>
      <c r="I238" s="18">
        <v>0</v>
      </c>
      <c r="J238" s="18">
        <v>1</v>
      </c>
      <c r="K238" s="18">
        <v>0</v>
      </c>
      <c r="L238" s="18">
        <v>2</v>
      </c>
    </row>
    <row r="239" spans="1:12" ht="34.049999999999997" customHeight="1">
      <c r="A239" s="8" t="s">
        <v>226</v>
      </c>
      <c r="B239" s="8" t="s">
        <v>227</v>
      </c>
      <c r="C239" s="8" t="s">
        <v>162</v>
      </c>
      <c r="D239" s="8" t="s">
        <v>63</v>
      </c>
      <c r="E239" s="18">
        <v>2</v>
      </c>
      <c r="F239" s="18">
        <v>0</v>
      </c>
      <c r="G239" s="18">
        <v>0</v>
      </c>
      <c r="H239" s="18">
        <v>0</v>
      </c>
      <c r="I239" s="18">
        <v>0</v>
      </c>
      <c r="J239" s="18">
        <v>1</v>
      </c>
      <c r="K239" s="18">
        <v>0</v>
      </c>
      <c r="L239" s="18">
        <v>3</v>
      </c>
    </row>
    <row r="240" spans="1:12" ht="34.049999999999997" customHeight="1">
      <c r="A240" s="8" t="s">
        <v>226</v>
      </c>
      <c r="B240" s="8" t="s">
        <v>227</v>
      </c>
      <c r="C240" s="8" t="s">
        <v>162</v>
      </c>
      <c r="D240" s="8" t="s">
        <v>64</v>
      </c>
      <c r="E240" s="18">
        <v>1</v>
      </c>
      <c r="F240" s="18">
        <v>0</v>
      </c>
      <c r="G240" s="18">
        <v>0</v>
      </c>
      <c r="H240" s="18">
        <v>0</v>
      </c>
      <c r="I240" s="18">
        <v>0</v>
      </c>
      <c r="J240" s="18">
        <v>1</v>
      </c>
      <c r="K240" s="18">
        <v>0</v>
      </c>
      <c r="L240" s="18">
        <v>2</v>
      </c>
    </row>
    <row r="241" spans="1:12" ht="34.049999999999997" customHeight="1">
      <c r="A241" s="8" t="s">
        <v>226</v>
      </c>
      <c r="B241" s="8" t="s">
        <v>227</v>
      </c>
      <c r="C241" s="8" t="s">
        <v>162</v>
      </c>
      <c r="D241" s="8" t="s">
        <v>65</v>
      </c>
      <c r="E241" s="18">
        <v>1</v>
      </c>
      <c r="F241" s="18">
        <v>0</v>
      </c>
      <c r="G241" s="18">
        <v>0</v>
      </c>
      <c r="H241" s="18">
        <v>0</v>
      </c>
      <c r="I241" s="18">
        <v>0</v>
      </c>
      <c r="J241" s="18">
        <v>1</v>
      </c>
      <c r="K241" s="18">
        <v>0</v>
      </c>
      <c r="L241" s="18">
        <v>2</v>
      </c>
    </row>
    <row r="242" spans="1:12" ht="34.049999999999997" customHeight="1">
      <c r="A242" s="8" t="s">
        <v>226</v>
      </c>
      <c r="B242" s="8" t="s">
        <v>227</v>
      </c>
      <c r="C242" s="8" t="s">
        <v>162</v>
      </c>
      <c r="D242" s="8" t="s">
        <v>66</v>
      </c>
      <c r="E242" s="18">
        <v>2</v>
      </c>
      <c r="F242" s="18">
        <v>0</v>
      </c>
      <c r="G242" s="18">
        <v>0</v>
      </c>
      <c r="H242" s="18">
        <v>0</v>
      </c>
      <c r="I242" s="18">
        <v>0</v>
      </c>
      <c r="J242" s="18">
        <v>1</v>
      </c>
      <c r="K242" s="18">
        <v>0</v>
      </c>
      <c r="L242" s="18">
        <v>3</v>
      </c>
    </row>
    <row r="243" spans="1:12" ht="34.049999999999997" customHeight="1">
      <c r="A243" s="8" t="s">
        <v>226</v>
      </c>
      <c r="B243" s="8" t="s">
        <v>227</v>
      </c>
      <c r="C243" s="8" t="s">
        <v>162</v>
      </c>
      <c r="D243" s="8" t="s">
        <v>67</v>
      </c>
      <c r="E243" s="18">
        <v>1</v>
      </c>
      <c r="F243" s="18">
        <v>0</v>
      </c>
      <c r="G243" s="18">
        <v>0</v>
      </c>
      <c r="H243" s="18">
        <v>0</v>
      </c>
      <c r="I243" s="18">
        <v>0</v>
      </c>
      <c r="J243" s="18">
        <v>1</v>
      </c>
      <c r="K243" s="18">
        <v>0</v>
      </c>
      <c r="L243" s="18">
        <v>2</v>
      </c>
    </row>
    <row r="244" spans="1:12" ht="34.049999999999997" customHeight="1">
      <c r="A244" s="8" t="s">
        <v>226</v>
      </c>
      <c r="B244" s="8" t="s">
        <v>227</v>
      </c>
      <c r="C244" s="8" t="s">
        <v>162</v>
      </c>
      <c r="D244" s="8" t="s">
        <v>68</v>
      </c>
      <c r="E244" s="18">
        <v>1</v>
      </c>
      <c r="F244" s="18">
        <v>0</v>
      </c>
      <c r="G244" s="18">
        <v>0</v>
      </c>
      <c r="H244" s="18">
        <v>0</v>
      </c>
      <c r="I244" s="18">
        <v>0</v>
      </c>
      <c r="J244" s="18">
        <v>1</v>
      </c>
      <c r="K244" s="18">
        <v>0</v>
      </c>
      <c r="L244" s="18">
        <v>2</v>
      </c>
    </row>
    <row r="245" spans="1:12" ht="34.049999999999997" customHeight="1">
      <c r="A245" s="8" t="s">
        <v>226</v>
      </c>
      <c r="B245" s="8" t="s">
        <v>227</v>
      </c>
      <c r="C245" s="8" t="s">
        <v>162</v>
      </c>
      <c r="D245" s="8" t="s">
        <v>69</v>
      </c>
      <c r="E245" s="18">
        <v>2</v>
      </c>
      <c r="F245" s="18">
        <v>0</v>
      </c>
      <c r="G245" s="18">
        <v>0</v>
      </c>
      <c r="H245" s="18">
        <v>0</v>
      </c>
      <c r="I245" s="18">
        <v>0</v>
      </c>
      <c r="J245" s="18">
        <v>1</v>
      </c>
      <c r="K245" s="18">
        <v>0</v>
      </c>
      <c r="L245" s="18">
        <v>3</v>
      </c>
    </row>
    <row r="246" spans="1:12" ht="34.049999999999997" customHeight="1">
      <c r="A246" s="8" t="s">
        <v>226</v>
      </c>
      <c r="B246" s="8" t="s">
        <v>227</v>
      </c>
      <c r="C246" s="8" t="s">
        <v>21</v>
      </c>
      <c r="D246" s="8" t="s">
        <v>21</v>
      </c>
      <c r="E246" s="18">
        <v>2</v>
      </c>
      <c r="F246" s="18">
        <v>0</v>
      </c>
      <c r="G246" s="18">
        <v>0</v>
      </c>
      <c r="H246" s="18">
        <v>0</v>
      </c>
      <c r="I246" s="18">
        <v>0</v>
      </c>
      <c r="J246" s="18">
        <v>1</v>
      </c>
      <c r="K246" s="18">
        <v>0</v>
      </c>
      <c r="L246" s="18">
        <v>3</v>
      </c>
    </row>
    <row r="247" spans="1:12" ht="34.049999999999997" customHeight="1">
      <c r="A247" s="8" t="s">
        <v>228</v>
      </c>
      <c r="B247" s="8" t="s">
        <v>229</v>
      </c>
      <c r="C247" s="8" t="s">
        <v>162</v>
      </c>
      <c r="D247" s="8" t="s">
        <v>57</v>
      </c>
      <c r="E247" s="18">
        <v>6</v>
      </c>
      <c r="F247" s="18">
        <v>1</v>
      </c>
      <c r="G247" s="18">
        <v>2</v>
      </c>
      <c r="H247" s="18">
        <v>0</v>
      </c>
      <c r="I247" s="18">
        <v>0</v>
      </c>
      <c r="J247" s="18">
        <v>0</v>
      </c>
      <c r="K247" s="18">
        <v>1</v>
      </c>
      <c r="L247" s="18">
        <v>10</v>
      </c>
    </row>
    <row r="248" spans="1:12" ht="34.049999999999997" customHeight="1">
      <c r="A248" s="8" t="s">
        <v>228</v>
      </c>
      <c r="B248" s="8" t="s">
        <v>229</v>
      </c>
      <c r="C248" s="8" t="s">
        <v>162</v>
      </c>
      <c r="D248" s="8" t="s">
        <v>16</v>
      </c>
      <c r="E248" s="18">
        <v>6</v>
      </c>
      <c r="F248" s="18">
        <v>1</v>
      </c>
      <c r="G248" s="18">
        <v>2</v>
      </c>
      <c r="H248" s="18">
        <v>0</v>
      </c>
      <c r="I248" s="18">
        <v>0</v>
      </c>
      <c r="J248" s="18">
        <v>0</v>
      </c>
      <c r="K248" s="18">
        <v>1</v>
      </c>
      <c r="L248" s="18">
        <v>10</v>
      </c>
    </row>
    <row r="249" spans="1:12" ht="34.049999999999997" customHeight="1">
      <c r="A249" s="8" t="s">
        <v>228</v>
      </c>
      <c r="B249" s="8" t="s">
        <v>229</v>
      </c>
      <c r="C249" s="8" t="s">
        <v>162</v>
      </c>
      <c r="D249" s="8" t="s">
        <v>59</v>
      </c>
      <c r="E249" s="18">
        <v>2</v>
      </c>
      <c r="F249" s="18">
        <v>0</v>
      </c>
      <c r="G249" s="18">
        <v>0</v>
      </c>
      <c r="H249" s="18">
        <v>0</v>
      </c>
      <c r="I249" s="18">
        <v>0</v>
      </c>
      <c r="J249" s="18">
        <v>1</v>
      </c>
      <c r="K249" s="18">
        <v>0</v>
      </c>
      <c r="L249" s="18">
        <v>3</v>
      </c>
    </row>
    <row r="250" spans="1:12" ht="34.049999999999997" customHeight="1">
      <c r="A250" s="8" t="s">
        <v>228</v>
      </c>
      <c r="B250" s="8" t="s">
        <v>229</v>
      </c>
      <c r="C250" s="8" t="s">
        <v>162</v>
      </c>
      <c r="D250" s="8" t="s">
        <v>60</v>
      </c>
      <c r="E250" s="18">
        <v>2</v>
      </c>
      <c r="F250" s="18">
        <v>0</v>
      </c>
      <c r="G250" s="18">
        <v>0</v>
      </c>
      <c r="H250" s="18">
        <v>0</v>
      </c>
      <c r="I250" s="18">
        <v>0</v>
      </c>
      <c r="J250" s="18">
        <v>1</v>
      </c>
      <c r="K250" s="18">
        <v>0</v>
      </c>
      <c r="L250" s="18">
        <v>3</v>
      </c>
    </row>
    <row r="251" spans="1:12" ht="34.049999999999997" customHeight="1">
      <c r="A251" s="8" t="s">
        <v>228</v>
      </c>
      <c r="B251" s="8" t="s">
        <v>229</v>
      </c>
      <c r="C251" s="8" t="s">
        <v>162</v>
      </c>
      <c r="D251" s="8" t="s">
        <v>61</v>
      </c>
      <c r="E251" s="18">
        <v>3</v>
      </c>
      <c r="F251" s="18">
        <v>0</v>
      </c>
      <c r="G251" s="18">
        <v>0</v>
      </c>
      <c r="H251" s="18">
        <v>0</v>
      </c>
      <c r="I251" s="18">
        <v>0</v>
      </c>
      <c r="J251" s="18">
        <v>1</v>
      </c>
      <c r="K251" s="18">
        <v>0</v>
      </c>
      <c r="L251" s="18">
        <v>4</v>
      </c>
    </row>
    <row r="252" spans="1:12" ht="34.049999999999997" customHeight="1">
      <c r="A252" s="8" t="s">
        <v>228</v>
      </c>
      <c r="B252" s="8" t="s">
        <v>229</v>
      </c>
      <c r="C252" s="8" t="s">
        <v>162</v>
      </c>
      <c r="D252" s="8" t="s">
        <v>62</v>
      </c>
      <c r="E252" s="18">
        <v>2</v>
      </c>
      <c r="F252" s="18">
        <v>1</v>
      </c>
      <c r="G252" s="18">
        <v>1</v>
      </c>
      <c r="H252" s="18">
        <v>0</v>
      </c>
      <c r="I252" s="18">
        <v>0</v>
      </c>
      <c r="J252" s="18">
        <v>0</v>
      </c>
      <c r="K252" s="18">
        <v>1</v>
      </c>
      <c r="L252" s="18">
        <v>5</v>
      </c>
    </row>
    <row r="253" spans="1:12" ht="34.049999999999997" customHeight="1">
      <c r="A253" s="8" t="s">
        <v>228</v>
      </c>
      <c r="B253" s="8" t="s">
        <v>229</v>
      </c>
      <c r="C253" s="8" t="s">
        <v>162</v>
      </c>
      <c r="D253" s="8" t="s">
        <v>63</v>
      </c>
      <c r="E253" s="18">
        <v>3</v>
      </c>
      <c r="F253" s="18">
        <v>0</v>
      </c>
      <c r="G253" s="18">
        <v>0</v>
      </c>
      <c r="H253" s="18">
        <v>0</v>
      </c>
      <c r="I253" s="18">
        <v>0</v>
      </c>
      <c r="J253" s="18">
        <v>1</v>
      </c>
      <c r="K253" s="18">
        <v>0</v>
      </c>
      <c r="L253" s="18">
        <v>4</v>
      </c>
    </row>
    <row r="254" spans="1:12" ht="34.049999999999997" customHeight="1">
      <c r="A254" s="8" t="s">
        <v>228</v>
      </c>
      <c r="B254" s="8" t="s">
        <v>229</v>
      </c>
      <c r="C254" s="8" t="s">
        <v>162</v>
      </c>
      <c r="D254" s="8" t="s">
        <v>64</v>
      </c>
      <c r="E254" s="18">
        <v>2</v>
      </c>
      <c r="F254" s="18">
        <v>1</v>
      </c>
      <c r="G254" s="18">
        <v>1</v>
      </c>
      <c r="H254" s="18">
        <v>0</v>
      </c>
      <c r="I254" s="18">
        <v>0</v>
      </c>
      <c r="J254" s="18">
        <v>0</v>
      </c>
      <c r="K254" s="18">
        <v>1</v>
      </c>
      <c r="L254" s="18">
        <v>5</v>
      </c>
    </row>
    <row r="255" spans="1:12" ht="34.049999999999997" customHeight="1">
      <c r="A255" s="8" t="s">
        <v>228</v>
      </c>
      <c r="B255" s="8" t="s">
        <v>229</v>
      </c>
      <c r="C255" s="8" t="s">
        <v>162</v>
      </c>
      <c r="D255" s="8" t="s">
        <v>65</v>
      </c>
      <c r="E255" s="18">
        <v>3</v>
      </c>
      <c r="F255" s="18">
        <v>0</v>
      </c>
      <c r="G255" s="18">
        <v>0</v>
      </c>
      <c r="H255" s="18">
        <v>0</v>
      </c>
      <c r="I255" s="18">
        <v>0</v>
      </c>
      <c r="J255" s="18">
        <v>1</v>
      </c>
      <c r="K255" s="18">
        <v>0</v>
      </c>
      <c r="L255" s="18">
        <v>4</v>
      </c>
    </row>
    <row r="256" spans="1:12" ht="34.049999999999997" customHeight="1">
      <c r="A256" s="8" t="s">
        <v>228</v>
      </c>
      <c r="B256" s="8" t="s">
        <v>229</v>
      </c>
      <c r="C256" s="8" t="s">
        <v>162</v>
      </c>
      <c r="D256" s="8" t="s">
        <v>66</v>
      </c>
      <c r="E256" s="18">
        <v>3</v>
      </c>
      <c r="F256" s="18">
        <v>0</v>
      </c>
      <c r="G256" s="18">
        <v>0</v>
      </c>
      <c r="H256" s="18">
        <v>0</v>
      </c>
      <c r="I256" s="18">
        <v>0</v>
      </c>
      <c r="J256" s="18">
        <v>1</v>
      </c>
      <c r="K256" s="18">
        <v>0</v>
      </c>
      <c r="L256" s="18">
        <v>4</v>
      </c>
    </row>
    <row r="257" spans="1:12" ht="34.049999999999997" customHeight="1">
      <c r="A257" s="8" t="s">
        <v>228</v>
      </c>
      <c r="B257" s="8" t="s">
        <v>229</v>
      </c>
      <c r="C257" s="8" t="s">
        <v>162</v>
      </c>
      <c r="D257" s="8" t="s">
        <v>67</v>
      </c>
      <c r="E257" s="18">
        <v>3</v>
      </c>
      <c r="F257" s="18">
        <v>0</v>
      </c>
      <c r="G257" s="18">
        <v>0</v>
      </c>
      <c r="H257" s="18">
        <v>0</v>
      </c>
      <c r="I257" s="18">
        <v>0</v>
      </c>
      <c r="J257" s="18">
        <v>1</v>
      </c>
      <c r="K257" s="18">
        <v>0</v>
      </c>
      <c r="L257" s="18">
        <v>4</v>
      </c>
    </row>
    <row r="258" spans="1:12" ht="34.049999999999997" customHeight="1">
      <c r="A258" s="8" t="s">
        <v>228</v>
      </c>
      <c r="B258" s="8" t="s">
        <v>229</v>
      </c>
      <c r="C258" s="8" t="s">
        <v>162</v>
      </c>
      <c r="D258" s="8" t="s">
        <v>68</v>
      </c>
      <c r="E258" s="18">
        <v>2</v>
      </c>
      <c r="F258" s="18">
        <v>1</v>
      </c>
      <c r="G258" s="18">
        <v>1</v>
      </c>
      <c r="H258" s="18">
        <v>0</v>
      </c>
      <c r="I258" s="18">
        <v>0</v>
      </c>
      <c r="J258" s="18">
        <v>0</v>
      </c>
      <c r="K258" s="18">
        <v>1</v>
      </c>
      <c r="L258" s="18">
        <v>5</v>
      </c>
    </row>
    <row r="259" spans="1:12" ht="34.049999999999997" customHeight="1">
      <c r="A259" s="8" t="s">
        <v>228</v>
      </c>
      <c r="B259" s="8" t="s">
        <v>229</v>
      </c>
      <c r="C259" s="8" t="s">
        <v>162</v>
      </c>
      <c r="D259" s="8" t="s">
        <v>69</v>
      </c>
      <c r="E259" s="18">
        <v>2</v>
      </c>
      <c r="F259" s="18">
        <v>0</v>
      </c>
      <c r="G259" s="18">
        <v>0</v>
      </c>
      <c r="H259" s="18">
        <v>0</v>
      </c>
      <c r="I259" s="18">
        <v>0</v>
      </c>
      <c r="J259" s="18">
        <v>1</v>
      </c>
      <c r="K259" s="18">
        <v>0</v>
      </c>
      <c r="L259" s="18">
        <v>3</v>
      </c>
    </row>
    <row r="260" spans="1:12" ht="34.049999999999997" customHeight="1">
      <c r="A260" s="8" t="s">
        <v>228</v>
      </c>
      <c r="B260" s="8" t="s">
        <v>229</v>
      </c>
      <c r="C260" s="8" t="s">
        <v>21</v>
      </c>
      <c r="D260" s="8" t="s">
        <v>21</v>
      </c>
      <c r="E260" s="18">
        <v>1</v>
      </c>
      <c r="F260" s="18">
        <v>0</v>
      </c>
      <c r="G260" s="18">
        <v>0</v>
      </c>
      <c r="H260" s="18">
        <v>0</v>
      </c>
      <c r="I260" s="18">
        <v>0</v>
      </c>
      <c r="J260" s="18">
        <v>1</v>
      </c>
      <c r="K260" s="18">
        <v>0</v>
      </c>
      <c r="L260" s="18">
        <v>2</v>
      </c>
    </row>
    <row r="261" spans="1:12" ht="34.049999999999997" customHeight="1">
      <c r="A261" s="8" t="s">
        <v>230</v>
      </c>
      <c r="B261" s="8" t="s">
        <v>231</v>
      </c>
      <c r="C261" s="8" t="s">
        <v>162</v>
      </c>
      <c r="D261" s="8" t="s">
        <v>57</v>
      </c>
      <c r="E261" s="18">
        <v>6</v>
      </c>
      <c r="F261" s="18">
        <v>1</v>
      </c>
      <c r="G261" s="18">
        <v>2</v>
      </c>
      <c r="H261" s="18">
        <v>0</v>
      </c>
      <c r="I261" s="18">
        <v>0</v>
      </c>
      <c r="J261" s="18">
        <v>0</v>
      </c>
      <c r="K261" s="18">
        <v>1</v>
      </c>
      <c r="L261" s="18">
        <v>10</v>
      </c>
    </row>
    <row r="262" spans="1:12" ht="34.049999999999997" customHeight="1">
      <c r="A262" s="8" t="s">
        <v>230</v>
      </c>
      <c r="B262" s="8" t="s">
        <v>231</v>
      </c>
      <c r="C262" s="8" t="s">
        <v>162</v>
      </c>
      <c r="D262" s="8" t="s">
        <v>16</v>
      </c>
      <c r="E262" s="18">
        <v>6</v>
      </c>
      <c r="F262" s="18">
        <v>1</v>
      </c>
      <c r="G262" s="18">
        <v>2</v>
      </c>
      <c r="H262" s="18">
        <v>0</v>
      </c>
      <c r="I262" s="18">
        <v>0</v>
      </c>
      <c r="J262" s="18">
        <v>0</v>
      </c>
      <c r="K262" s="18">
        <v>1</v>
      </c>
      <c r="L262" s="18">
        <v>10</v>
      </c>
    </row>
    <row r="263" spans="1:12" ht="34.049999999999997" customHeight="1">
      <c r="A263" s="8" t="s">
        <v>230</v>
      </c>
      <c r="B263" s="8" t="s">
        <v>231</v>
      </c>
      <c r="C263" s="8" t="s">
        <v>162</v>
      </c>
      <c r="D263" s="8" t="s">
        <v>59</v>
      </c>
      <c r="E263" s="18">
        <v>3</v>
      </c>
      <c r="F263" s="18">
        <v>0</v>
      </c>
      <c r="G263" s="18">
        <v>0</v>
      </c>
      <c r="H263" s="18">
        <v>0</v>
      </c>
      <c r="I263" s="18">
        <v>0</v>
      </c>
      <c r="J263" s="18">
        <v>1</v>
      </c>
      <c r="K263" s="18">
        <v>0</v>
      </c>
      <c r="L263" s="18">
        <v>4</v>
      </c>
    </row>
    <row r="264" spans="1:12" ht="34.049999999999997" customHeight="1">
      <c r="A264" s="8" t="s">
        <v>230</v>
      </c>
      <c r="B264" s="8" t="s">
        <v>231</v>
      </c>
      <c r="C264" s="8" t="s">
        <v>162</v>
      </c>
      <c r="D264" s="8" t="s">
        <v>60</v>
      </c>
      <c r="E264" s="18">
        <v>2</v>
      </c>
      <c r="F264" s="18">
        <v>1</v>
      </c>
      <c r="G264" s="18">
        <v>1</v>
      </c>
      <c r="H264" s="18">
        <v>0</v>
      </c>
      <c r="I264" s="18">
        <v>0</v>
      </c>
      <c r="J264" s="18">
        <v>0</v>
      </c>
      <c r="K264" s="18">
        <v>1</v>
      </c>
      <c r="L264" s="18">
        <v>5</v>
      </c>
    </row>
    <row r="265" spans="1:12" ht="34.049999999999997" customHeight="1">
      <c r="A265" s="8" t="s">
        <v>230</v>
      </c>
      <c r="B265" s="8" t="s">
        <v>231</v>
      </c>
      <c r="C265" s="8" t="s">
        <v>162</v>
      </c>
      <c r="D265" s="8" t="s">
        <v>61</v>
      </c>
      <c r="E265" s="18">
        <v>3</v>
      </c>
      <c r="F265" s="18">
        <v>0</v>
      </c>
      <c r="G265" s="18">
        <v>0</v>
      </c>
      <c r="H265" s="18">
        <v>0</v>
      </c>
      <c r="I265" s="18">
        <v>0</v>
      </c>
      <c r="J265" s="18">
        <v>1</v>
      </c>
      <c r="K265" s="18">
        <v>0</v>
      </c>
      <c r="L265" s="18">
        <v>4</v>
      </c>
    </row>
    <row r="266" spans="1:12" ht="34.049999999999997" customHeight="1">
      <c r="A266" s="8" t="s">
        <v>230</v>
      </c>
      <c r="B266" s="8" t="s">
        <v>231</v>
      </c>
      <c r="C266" s="8" t="s">
        <v>162</v>
      </c>
      <c r="D266" s="8" t="s">
        <v>62</v>
      </c>
      <c r="E266" s="18">
        <v>2</v>
      </c>
      <c r="F266" s="18">
        <v>0</v>
      </c>
      <c r="G266" s="18">
        <v>0</v>
      </c>
      <c r="H266" s="18">
        <v>0</v>
      </c>
      <c r="I266" s="18">
        <v>0</v>
      </c>
      <c r="J266" s="18">
        <v>1</v>
      </c>
      <c r="K266" s="18">
        <v>0</v>
      </c>
      <c r="L266" s="18">
        <v>3</v>
      </c>
    </row>
    <row r="267" spans="1:12" ht="34.049999999999997" customHeight="1">
      <c r="A267" s="8" t="s">
        <v>230</v>
      </c>
      <c r="B267" s="8" t="s">
        <v>231</v>
      </c>
      <c r="C267" s="8" t="s">
        <v>162</v>
      </c>
      <c r="D267" s="8" t="s">
        <v>63</v>
      </c>
      <c r="E267" s="18">
        <v>3</v>
      </c>
      <c r="F267" s="18">
        <v>1</v>
      </c>
      <c r="G267" s="18">
        <v>1</v>
      </c>
      <c r="H267" s="18">
        <v>0</v>
      </c>
      <c r="I267" s="18">
        <v>0</v>
      </c>
      <c r="J267" s="18">
        <v>0</v>
      </c>
      <c r="K267" s="18">
        <v>1</v>
      </c>
      <c r="L267" s="18">
        <v>6</v>
      </c>
    </row>
    <row r="268" spans="1:12" ht="34.049999999999997" customHeight="1">
      <c r="A268" s="8" t="s">
        <v>230</v>
      </c>
      <c r="B268" s="8" t="s">
        <v>231</v>
      </c>
      <c r="C268" s="8" t="s">
        <v>162</v>
      </c>
      <c r="D268" s="8" t="s">
        <v>64</v>
      </c>
      <c r="E268" s="18">
        <v>3</v>
      </c>
      <c r="F268" s="18">
        <v>1</v>
      </c>
      <c r="G268" s="18">
        <v>1</v>
      </c>
      <c r="H268" s="18">
        <v>0</v>
      </c>
      <c r="I268" s="18">
        <v>0</v>
      </c>
      <c r="J268" s="18">
        <v>0</v>
      </c>
      <c r="K268" s="18">
        <v>1</v>
      </c>
      <c r="L268" s="18">
        <v>6</v>
      </c>
    </row>
    <row r="269" spans="1:12" ht="34.049999999999997" customHeight="1">
      <c r="A269" s="8" t="s">
        <v>230</v>
      </c>
      <c r="B269" s="8" t="s">
        <v>231</v>
      </c>
      <c r="C269" s="8" t="s">
        <v>162</v>
      </c>
      <c r="D269" s="8" t="s">
        <v>65</v>
      </c>
      <c r="E269" s="18">
        <v>2</v>
      </c>
      <c r="F269" s="18">
        <v>1</v>
      </c>
      <c r="G269" s="18">
        <v>1</v>
      </c>
      <c r="H269" s="18">
        <v>0</v>
      </c>
      <c r="I269" s="18">
        <v>0</v>
      </c>
      <c r="J269" s="18">
        <v>0</v>
      </c>
      <c r="K269" s="18">
        <v>1</v>
      </c>
      <c r="L269" s="18">
        <v>5</v>
      </c>
    </row>
    <row r="270" spans="1:12" ht="34.049999999999997" customHeight="1">
      <c r="A270" s="8" t="s">
        <v>230</v>
      </c>
      <c r="B270" s="8" t="s">
        <v>231</v>
      </c>
      <c r="C270" s="8" t="s">
        <v>162</v>
      </c>
      <c r="D270" s="8" t="s">
        <v>66</v>
      </c>
      <c r="E270" s="18">
        <v>2</v>
      </c>
      <c r="F270" s="18">
        <v>1</v>
      </c>
      <c r="G270" s="18">
        <v>1</v>
      </c>
      <c r="H270" s="18">
        <v>0</v>
      </c>
      <c r="I270" s="18">
        <v>0</v>
      </c>
      <c r="J270" s="18">
        <v>0</v>
      </c>
      <c r="K270" s="18">
        <v>1</v>
      </c>
      <c r="L270" s="18">
        <v>5</v>
      </c>
    </row>
    <row r="271" spans="1:12" ht="34.049999999999997" customHeight="1">
      <c r="A271" s="8" t="s">
        <v>230</v>
      </c>
      <c r="B271" s="8" t="s">
        <v>231</v>
      </c>
      <c r="C271" s="8" t="s">
        <v>162</v>
      </c>
      <c r="D271" s="8" t="s">
        <v>67</v>
      </c>
      <c r="E271" s="18">
        <v>2</v>
      </c>
      <c r="F271" s="18">
        <v>0</v>
      </c>
      <c r="G271" s="18">
        <v>0</v>
      </c>
      <c r="H271" s="18">
        <v>0</v>
      </c>
      <c r="I271" s="18">
        <v>0</v>
      </c>
      <c r="J271" s="18">
        <v>1</v>
      </c>
      <c r="K271" s="18">
        <v>0</v>
      </c>
      <c r="L271" s="18">
        <v>3</v>
      </c>
    </row>
    <row r="272" spans="1:12" ht="34.049999999999997" customHeight="1">
      <c r="A272" s="8" t="s">
        <v>230</v>
      </c>
      <c r="B272" s="8" t="s">
        <v>231</v>
      </c>
      <c r="C272" s="8" t="s">
        <v>162</v>
      </c>
      <c r="D272" s="8" t="s">
        <v>68</v>
      </c>
      <c r="E272" s="18">
        <v>3</v>
      </c>
      <c r="F272" s="18">
        <v>0</v>
      </c>
      <c r="G272" s="18">
        <v>0</v>
      </c>
      <c r="H272" s="18">
        <v>0</v>
      </c>
      <c r="I272" s="18">
        <v>0</v>
      </c>
      <c r="J272" s="18">
        <v>1</v>
      </c>
      <c r="K272" s="18">
        <v>0</v>
      </c>
      <c r="L272" s="18">
        <v>4</v>
      </c>
    </row>
    <row r="273" spans="1:12" ht="34.049999999999997" customHeight="1">
      <c r="A273" s="8" t="s">
        <v>230</v>
      </c>
      <c r="B273" s="8" t="s">
        <v>231</v>
      </c>
      <c r="C273" s="8" t="s">
        <v>162</v>
      </c>
      <c r="D273" s="8" t="s">
        <v>69</v>
      </c>
      <c r="E273" s="18">
        <v>2</v>
      </c>
      <c r="F273" s="18">
        <v>0</v>
      </c>
      <c r="G273" s="18">
        <v>0</v>
      </c>
      <c r="H273" s="18">
        <v>0</v>
      </c>
      <c r="I273" s="18">
        <v>0</v>
      </c>
      <c r="J273" s="18">
        <v>1</v>
      </c>
      <c r="K273" s="18">
        <v>0</v>
      </c>
      <c r="L273" s="18">
        <v>3</v>
      </c>
    </row>
    <row r="274" spans="1:12" ht="34.049999999999997" customHeight="1">
      <c r="A274" s="8" t="s">
        <v>230</v>
      </c>
      <c r="B274" s="8" t="s">
        <v>231</v>
      </c>
      <c r="C274" s="8" t="s">
        <v>21</v>
      </c>
      <c r="D274" s="8" t="s">
        <v>21</v>
      </c>
      <c r="E274" s="18">
        <v>2</v>
      </c>
      <c r="F274" s="18">
        <v>0</v>
      </c>
      <c r="G274" s="18">
        <v>0</v>
      </c>
      <c r="H274" s="18">
        <v>0</v>
      </c>
      <c r="I274" s="18">
        <v>0</v>
      </c>
      <c r="J274" s="18">
        <v>1</v>
      </c>
      <c r="K274" s="18">
        <v>0</v>
      </c>
      <c r="L274" s="18">
        <v>3</v>
      </c>
    </row>
    <row r="275" spans="1:12" ht="34.049999999999997" customHeight="1">
      <c r="A275" s="8" t="s">
        <v>232</v>
      </c>
      <c r="B275" s="8" t="s">
        <v>233</v>
      </c>
      <c r="C275" s="8" t="s">
        <v>162</v>
      </c>
      <c r="D275" s="8" t="s">
        <v>57</v>
      </c>
      <c r="E275" s="18">
        <v>13</v>
      </c>
      <c r="F275" s="18">
        <v>1</v>
      </c>
      <c r="G275" s="18">
        <v>4</v>
      </c>
      <c r="H275" s="18">
        <v>1</v>
      </c>
      <c r="I275" s="18">
        <v>1</v>
      </c>
      <c r="J275" s="18">
        <v>0</v>
      </c>
      <c r="K275" s="18">
        <v>0</v>
      </c>
      <c r="L275" s="18">
        <v>20</v>
      </c>
    </row>
    <row r="276" spans="1:12" ht="34.049999999999997" customHeight="1">
      <c r="A276" s="8" t="s">
        <v>232</v>
      </c>
      <c r="B276" s="8" t="s">
        <v>233</v>
      </c>
      <c r="C276" s="8" t="s">
        <v>162</v>
      </c>
      <c r="D276" s="8" t="s">
        <v>16</v>
      </c>
      <c r="E276" s="18">
        <v>13</v>
      </c>
      <c r="F276" s="18">
        <v>1</v>
      </c>
      <c r="G276" s="18">
        <v>4</v>
      </c>
      <c r="H276" s="18">
        <v>1</v>
      </c>
      <c r="I276" s="18">
        <v>1</v>
      </c>
      <c r="J276" s="18">
        <v>0</v>
      </c>
      <c r="K276" s="18">
        <v>0</v>
      </c>
      <c r="L276" s="18">
        <v>20</v>
      </c>
    </row>
    <row r="277" spans="1:12" ht="34.049999999999997" customHeight="1">
      <c r="A277" s="8" t="s">
        <v>232</v>
      </c>
      <c r="B277" s="8" t="s">
        <v>233</v>
      </c>
      <c r="C277" s="8" t="s">
        <v>162</v>
      </c>
      <c r="D277" s="8" t="s">
        <v>59</v>
      </c>
      <c r="E277" s="18">
        <v>3</v>
      </c>
      <c r="F277" s="18">
        <v>0</v>
      </c>
      <c r="G277" s="18">
        <v>0</v>
      </c>
      <c r="H277" s="18">
        <v>0</v>
      </c>
      <c r="I277" s="18">
        <v>0</v>
      </c>
      <c r="J277" s="18">
        <v>1</v>
      </c>
      <c r="K277" s="18">
        <v>0</v>
      </c>
      <c r="L277" s="18">
        <v>4</v>
      </c>
    </row>
    <row r="278" spans="1:12" ht="34.049999999999997" customHeight="1">
      <c r="A278" s="8" t="s">
        <v>232</v>
      </c>
      <c r="B278" s="8" t="s">
        <v>233</v>
      </c>
      <c r="C278" s="8" t="s">
        <v>162</v>
      </c>
      <c r="D278" s="8" t="s">
        <v>60</v>
      </c>
      <c r="E278" s="18">
        <v>3</v>
      </c>
      <c r="F278" s="18">
        <v>1</v>
      </c>
      <c r="G278" s="18">
        <v>1</v>
      </c>
      <c r="H278" s="18">
        <v>0</v>
      </c>
      <c r="I278" s="18">
        <v>0</v>
      </c>
      <c r="J278" s="18">
        <v>0</v>
      </c>
      <c r="K278" s="18">
        <v>1</v>
      </c>
      <c r="L278" s="18">
        <v>6</v>
      </c>
    </row>
    <row r="279" spans="1:12" ht="34.049999999999997" customHeight="1">
      <c r="A279" s="8" t="s">
        <v>232</v>
      </c>
      <c r="B279" s="8" t="s">
        <v>233</v>
      </c>
      <c r="C279" s="8" t="s">
        <v>162</v>
      </c>
      <c r="D279" s="8" t="s">
        <v>61</v>
      </c>
      <c r="E279" s="18">
        <v>2</v>
      </c>
      <c r="F279" s="18">
        <v>0</v>
      </c>
      <c r="G279" s="18">
        <v>0</v>
      </c>
      <c r="H279" s="18">
        <v>0</v>
      </c>
      <c r="I279" s="18">
        <v>0</v>
      </c>
      <c r="J279" s="18">
        <v>1</v>
      </c>
      <c r="K279" s="18">
        <v>0</v>
      </c>
      <c r="L279" s="18">
        <v>3</v>
      </c>
    </row>
    <row r="280" spans="1:12" ht="34.049999999999997" customHeight="1">
      <c r="A280" s="8" t="s">
        <v>232</v>
      </c>
      <c r="B280" s="8" t="s">
        <v>233</v>
      </c>
      <c r="C280" s="8" t="s">
        <v>162</v>
      </c>
      <c r="D280" s="8" t="s">
        <v>62</v>
      </c>
      <c r="E280" s="18">
        <v>2</v>
      </c>
      <c r="F280" s="18">
        <v>0</v>
      </c>
      <c r="G280" s="18">
        <v>0</v>
      </c>
      <c r="H280" s="18">
        <v>0</v>
      </c>
      <c r="I280" s="18">
        <v>0</v>
      </c>
      <c r="J280" s="18">
        <v>1</v>
      </c>
      <c r="K280" s="18">
        <v>0</v>
      </c>
      <c r="L280" s="18">
        <v>3</v>
      </c>
    </row>
    <row r="281" spans="1:12" ht="34.049999999999997" customHeight="1">
      <c r="A281" s="8" t="s">
        <v>232</v>
      </c>
      <c r="B281" s="8" t="s">
        <v>233</v>
      </c>
      <c r="C281" s="8" t="s">
        <v>162</v>
      </c>
      <c r="D281" s="8" t="s">
        <v>63</v>
      </c>
      <c r="E281" s="18">
        <v>5</v>
      </c>
      <c r="F281" s="18">
        <v>1</v>
      </c>
      <c r="G281" s="18">
        <v>2</v>
      </c>
      <c r="H281" s="18">
        <v>0</v>
      </c>
      <c r="I281" s="18">
        <v>0</v>
      </c>
      <c r="J281" s="18">
        <v>0</v>
      </c>
      <c r="K281" s="18">
        <v>1</v>
      </c>
      <c r="L281" s="18">
        <v>9</v>
      </c>
    </row>
    <row r="282" spans="1:12" ht="34.049999999999997" customHeight="1">
      <c r="A282" s="8" t="s">
        <v>232</v>
      </c>
      <c r="B282" s="8" t="s">
        <v>233</v>
      </c>
      <c r="C282" s="8" t="s">
        <v>162</v>
      </c>
      <c r="D282" s="8" t="s">
        <v>64</v>
      </c>
      <c r="E282" s="18">
        <v>5</v>
      </c>
      <c r="F282" s="18">
        <v>1</v>
      </c>
      <c r="G282" s="18">
        <v>2</v>
      </c>
      <c r="H282" s="18">
        <v>0</v>
      </c>
      <c r="I282" s="18">
        <v>0</v>
      </c>
      <c r="J282" s="18">
        <v>0</v>
      </c>
      <c r="K282" s="18">
        <v>1</v>
      </c>
      <c r="L282" s="18">
        <v>9</v>
      </c>
    </row>
    <row r="283" spans="1:12" ht="34.049999999999997" customHeight="1">
      <c r="A283" s="8" t="s">
        <v>232</v>
      </c>
      <c r="B283" s="8" t="s">
        <v>233</v>
      </c>
      <c r="C283" s="8" t="s">
        <v>162</v>
      </c>
      <c r="D283" s="8" t="s">
        <v>65</v>
      </c>
      <c r="E283" s="18">
        <v>3</v>
      </c>
      <c r="F283" s="18">
        <v>0</v>
      </c>
      <c r="G283" s="18">
        <v>0</v>
      </c>
      <c r="H283" s="18">
        <v>0</v>
      </c>
      <c r="I283" s="18">
        <v>0</v>
      </c>
      <c r="J283" s="18">
        <v>1</v>
      </c>
      <c r="K283" s="18">
        <v>0</v>
      </c>
      <c r="L283" s="18">
        <v>4</v>
      </c>
    </row>
    <row r="284" spans="1:12" ht="34.049999999999997" customHeight="1">
      <c r="A284" s="8" t="s">
        <v>232</v>
      </c>
      <c r="B284" s="8" t="s">
        <v>233</v>
      </c>
      <c r="C284" s="8" t="s">
        <v>162</v>
      </c>
      <c r="D284" s="8" t="s">
        <v>66</v>
      </c>
      <c r="E284" s="18">
        <v>2</v>
      </c>
      <c r="F284" s="18">
        <v>1</v>
      </c>
      <c r="G284" s="18">
        <v>1</v>
      </c>
      <c r="H284" s="18">
        <v>0</v>
      </c>
      <c r="I284" s="18">
        <v>0</v>
      </c>
      <c r="J284" s="18">
        <v>0</v>
      </c>
      <c r="K284" s="18">
        <v>1</v>
      </c>
      <c r="L284" s="18">
        <v>5</v>
      </c>
    </row>
    <row r="285" spans="1:12" ht="34.049999999999997" customHeight="1">
      <c r="A285" s="8" t="s">
        <v>232</v>
      </c>
      <c r="B285" s="8" t="s">
        <v>233</v>
      </c>
      <c r="C285" s="8" t="s">
        <v>162</v>
      </c>
      <c r="D285" s="8" t="s">
        <v>67</v>
      </c>
      <c r="E285" s="18">
        <v>4</v>
      </c>
      <c r="F285" s="18">
        <v>1</v>
      </c>
      <c r="G285" s="18">
        <v>1</v>
      </c>
      <c r="H285" s="18">
        <v>0</v>
      </c>
      <c r="I285" s="18">
        <v>0</v>
      </c>
      <c r="J285" s="18">
        <v>0</v>
      </c>
      <c r="K285" s="18">
        <v>1</v>
      </c>
      <c r="L285" s="18">
        <v>7</v>
      </c>
    </row>
    <row r="286" spans="1:12" ht="34.049999999999997" customHeight="1">
      <c r="A286" s="8" t="s">
        <v>232</v>
      </c>
      <c r="B286" s="8" t="s">
        <v>233</v>
      </c>
      <c r="C286" s="8" t="s">
        <v>162</v>
      </c>
      <c r="D286" s="8" t="s">
        <v>68</v>
      </c>
      <c r="E286" s="18">
        <v>2</v>
      </c>
      <c r="F286" s="18">
        <v>0</v>
      </c>
      <c r="G286" s="18">
        <v>0</v>
      </c>
      <c r="H286" s="18">
        <v>0</v>
      </c>
      <c r="I286" s="18">
        <v>0</v>
      </c>
      <c r="J286" s="18">
        <v>1</v>
      </c>
      <c r="K286" s="18">
        <v>0</v>
      </c>
      <c r="L286" s="18">
        <v>3</v>
      </c>
    </row>
    <row r="287" spans="1:12" ht="34.049999999999997" customHeight="1">
      <c r="A287" s="8" t="s">
        <v>232</v>
      </c>
      <c r="B287" s="8" t="s">
        <v>233</v>
      </c>
      <c r="C287" s="8" t="s">
        <v>162</v>
      </c>
      <c r="D287" s="8" t="s">
        <v>69</v>
      </c>
      <c r="E287" s="18">
        <v>2</v>
      </c>
      <c r="F287" s="18">
        <v>0</v>
      </c>
      <c r="G287" s="18">
        <v>0</v>
      </c>
      <c r="H287" s="18">
        <v>0</v>
      </c>
      <c r="I287" s="18">
        <v>0</v>
      </c>
      <c r="J287" s="18">
        <v>1</v>
      </c>
      <c r="K287" s="18">
        <v>0</v>
      </c>
      <c r="L287" s="18">
        <v>3</v>
      </c>
    </row>
    <row r="288" spans="1:12" ht="34.049999999999997" customHeight="1">
      <c r="A288" s="8" t="s">
        <v>232</v>
      </c>
      <c r="B288" s="8" t="s">
        <v>233</v>
      </c>
      <c r="C288" s="8" t="s">
        <v>21</v>
      </c>
      <c r="D288" s="8" t="s">
        <v>21</v>
      </c>
      <c r="E288" s="18">
        <v>1</v>
      </c>
      <c r="F288" s="18">
        <v>0</v>
      </c>
      <c r="G288" s="18">
        <v>0</v>
      </c>
      <c r="H288" s="18">
        <v>0</v>
      </c>
      <c r="I288" s="18">
        <v>0</v>
      </c>
      <c r="J288" s="18">
        <v>1</v>
      </c>
      <c r="K288" s="18">
        <v>0</v>
      </c>
      <c r="L288" s="18">
        <v>2</v>
      </c>
    </row>
    <row r="289" spans="1:12" ht="34.049999999999997" customHeight="1">
      <c r="A289" s="8" t="s">
        <v>234</v>
      </c>
      <c r="B289" s="8" t="s">
        <v>235</v>
      </c>
      <c r="C289" s="8" t="s">
        <v>162</v>
      </c>
      <c r="D289" s="8" t="s">
        <v>57</v>
      </c>
      <c r="E289" s="18">
        <v>7</v>
      </c>
      <c r="F289" s="18">
        <v>1</v>
      </c>
      <c r="G289" s="18">
        <v>3</v>
      </c>
      <c r="H289" s="18">
        <v>1</v>
      </c>
      <c r="I289" s="18">
        <v>1</v>
      </c>
      <c r="J289" s="18">
        <v>0</v>
      </c>
      <c r="K289" s="18">
        <v>0</v>
      </c>
      <c r="L289" s="18">
        <v>13</v>
      </c>
    </row>
    <row r="290" spans="1:12" ht="34.049999999999997" customHeight="1">
      <c r="A290" s="8" t="s">
        <v>234</v>
      </c>
      <c r="B290" s="8" t="s">
        <v>235</v>
      </c>
      <c r="C290" s="8" t="s">
        <v>162</v>
      </c>
      <c r="D290" s="8" t="s">
        <v>16</v>
      </c>
      <c r="E290" s="18">
        <v>7</v>
      </c>
      <c r="F290" s="18">
        <v>1</v>
      </c>
      <c r="G290" s="18">
        <v>3</v>
      </c>
      <c r="H290" s="18">
        <v>1</v>
      </c>
      <c r="I290" s="18">
        <v>1</v>
      </c>
      <c r="J290" s="18">
        <v>0</v>
      </c>
      <c r="K290" s="18">
        <v>0</v>
      </c>
      <c r="L290" s="18">
        <v>13</v>
      </c>
    </row>
    <row r="291" spans="1:12" ht="34.049999999999997" customHeight="1">
      <c r="A291" s="8" t="s">
        <v>234</v>
      </c>
      <c r="B291" s="8" t="s">
        <v>235</v>
      </c>
      <c r="C291" s="8" t="s">
        <v>162</v>
      </c>
      <c r="D291" s="8" t="s">
        <v>59</v>
      </c>
      <c r="E291" s="18">
        <v>2</v>
      </c>
      <c r="F291" s="18">
        <v>1</v>
      </c>
      <c r="G291" s="18">
        <v>1</v>
      </c>
      <c r="H291" s="18">
        <v>0</v>
      </c>
      <c r="I291" s="18">
        <v>0</v>
      </c>
      <c r="J291" s="18">
        <v>0</v>
      </c>
      <c r="K291" s="18">
        <v>1</v>
      </c>
      <c r="L291" s="18">
        <v>5</v>
      </c>
    </row>
    <row r="292" spans="1:12" ht="34.049999999999997" customHeight="1">
      <c r="A292" s="8" t="s">
        <v>234</v>
      </c>
      <c r="B292" s="8" t="s">
        <v>235</v>
      </c>
      <c r="C292" s="8" t="s">
        <v>162</v>
      </c>
      <c r="D292" s="8" t="s">
        <v>60</v>
      </c>
      <c r="E292" s="18">
        <v>4</v>
      </c>
      <c r="F292" s="18">
        <v>1</v>
      </c>
      <c r="G292" s="18">
        <v>1</v>
      </c>
      <c r="H292" s="18">
        <v>0</v>
      </c>
      <c r="I292" s="18">
        <v>0</v>
      </c>
      <c r="J292" s="18">
        <v>0</v>
      </c>
      <c r="K292" s="18">
        <v>1</v>
      </c>
      <c r="L292" s="18">
        <v>7</v>
      </c>
    </row>
    <row r="293" spans="1:12" ht="34.049999999999997" customHeight="1">
      <c r="A293" s="8" t="s">
        <v>234</v>
      </c>
      <c r="B293" s="8" t="s">
        <v>235</v>
      </c>
      <c r="C293" s="8" t="s">
        <v>162</v>
      </c>
      <c r="D293" s="8" t="s">
        <v>61</v>
      </c>
      <c r="E293" s="18">
        <v>1</v>
      </c>
      <c r="F293" s="18">
        <v>0</v>
      </c>
      <c r="G293" s="18">
        <v>0</v>
      </c>
      <c r="H293" s="18">
        <v>0</v>
      </c>
      <c r="I293" s="18">
        <v>0</v>
      </c>
      <c r="J293" s="18">
        <v>1</v>
      </c>
      <c r="K293" s="18">
        <v>0</v>
      </c>
      <c r="L293" s="18">
        <v>2</v>
      </c>
    </row>
    <row r="294" spans="1:12" ht="34.049999999999997" customHeight="1">
      <c r="A294" s="8" t="s">
        <v>234</v>
      </c>
      <c r="B294" s="8" t="s">
        <v>235</v>
      </c>
      <c r="C294" s="8" t="s">
        <v>162</v>
      </c>
      <c r="D294" s="8" t="s">
        <v>62</v>
      </c>
      <c r="E294" s="18">
        <v>2</v>
      </c>
      <c r="F294" s="18">
        <v>0</v>
      </c>
      <c r="G294" s="18">
        <v>0</v>
      </c>
      <c r="H294" s="18">
        <v>0</v>
      </c>
      <c r="I294" s="18">
        <v>0</v>
      </c>
      <c r="J294" s="18">
        <v>1</v>
      </c>
      <c r="K294" s="18">
        <v>0</v>
      </c>
      <c r="L294" s="18">
        <v>3</v>
      </c>
    </row>
    <row r="295" spans="1:12" ht="34.049999999999997" customHeight="1">
      <c r="A295" s="8" t="s">
        <v>234</v>
      </c>
      <c r="B295" s="8" t="s">
        <v>235</v>
      </c>
      <c r="C295" s="8" t="s">
        <v>162</v>
      </c>
      <c r="D295" s="8" t="s">
        <v>63</v>
      </c>
      <c r="E295" s="18">
        <v>4</v>
      </c>
      <c r="F295" s="18">
        <v>1</v>
      </c>
      <c r="G295" s="18">
        <v>2</v>
      </c>
      <c r="H295" s="18">
        <v>0</v>
      </c>
      <c r="I295" s="18">
        <v>0</v>
      </c>
      <c r="J295" s="18">
        <v>0</v>
      </c>
      <c r="K295" s="18">
        <v>1</v>
      </c>
      <c r="L295" s="18">
        <v>8</v>
      </c>
    </row>
    <row r="296" spans="1:12" ht="34.049999999999997" customHeight="1">
      <c r="A296" s="8" t="s">
        <v>234</v>
      </c>
      <c r="B296" s="8" t="s">
        <v>235</v>
      </c>
      <c r="C296" s="8" t="s">
        <v>162</v>
      </c>
      <c r="D296" s="8" t="s">
        <v>64</v>
      </c>
      <c r="E296" s="18">
        <v>2</v>
      </c>
      <c r="F296" s="18">
        <v>0</v>
      </c>
      <c r="G296" s="18">
        <v>0</v>
      </c>
      <c r="H296" s="18">
        <v>0</v>
      </c>
      <c r="I296" s="18">
        <v>0</v>
      </c>
      <c r="J296" s="18">
        <v>1</v>
      </c>
      <c r="K296" s="18">
        <v>0</v>
      </c>
      <c r="L296" s="18">
        <v>3</v>
      </c>
    </row>
    <row r="297" spans="1:12" ht="34.049999999999997" customHeight="1">
      <c r="A297" s="8" t="s">
        <v>234</v>
      </c>
      <c r="B297" s="8" t="s">
        <v>235</v>
      </c>
      <c r="C297" s="8" t="s">
        <v>162</v>
      </c>
      <c r="D297" s="8" t="s">
        <v>65</v>
      </c>
      <c r="E297" s="18">
        <v>2</v>
      </c>
      <c r="F297" s="18">
        <v>1</v>
      </c>
      <c r="G297" s="18">
        <v>1</v>
      </c>
      <c r="H297" s="18">
        <v>0</v>
      </c>
      <c r="I297" s="18">
        <v>0</v>
      </c>
      <c r="J297" s="18">
        <v>0</v>
      </c>
      <c r="K297" s="18">
        <v>1</v>
      </c>
      <c r="L297" s="18">
        <v>5</v>
      </c>
    </row>
    <row r="298" spans="1:12" ht="34.049999999999997" customHeight="1">
      <c r="A298" s="8" t="s">
        <v>234</v>
      </c>
      <c r="B298" s="8" t="s">
        <v>235</v>
      </c>
      <c r="C298" s="8" t="s">
        <v>162</v>
      </c>
      <c r="D298" s="8" t="s">
        <v>66</v>
      </c>
      <c r="E298" s="18">
        <v>4</v>
      </c>
      <c r="F298" s="18">
        <v>1</v>
      </c>
      <c r="G298" s="18">
        <v>1</v>
      </c>
      <c r="H298" s="18">
        <v>0</v>
      </c>
      <c r="I298" s="18">
        <v>0</v>
      </c>
      <c r="J298" s="18">
        <v>0</v>
      </c>
      <c r="K298" s="18">
        <v>1</v>
      </c>
      <c r="L298" s="18">
        <v>7</v>
      </c>
    </row>
    <row r="299" spans="1:12" ht="34.049999999999997" customHeight="1">
      <c r="A299" s="8" t="s">
        <v>234</v>
      </c>
      <c r="B299" s="8" t="s">
        <v>235</v>
      </c>
      <c r="C299" s="8" t="s">
        <v>162</v>
      </c>
      <c r="D299" s="8" t="s">
        <v>67</v>
      </c>
      <c r="E299" s="18">
        <v>4</v>
      </c>
      <c r="F299" s="18">
        <v>1</v>
      </c>
      <c r="G299" s="18">
        <v>2</v>
      </c>
      <c r="H299" s="18">
        <v>0</v>
      </c>
      <c r="I299" s="18">
        <v>0</v>
      </c>
      <c r="J299" s="18">
        <v>0</v>
      </c>
      <c r="K299" s="18">
        <v>1</v>
      </c>
      <c r="L299" s="18">
        <v>8</v>
      </c>
    </row>
    <row r="300" spans="1:12" ht="34.049999999999997" customHeight="1">
      <c r="A300" s="8" t="s">
        <v>234</v>
      </c>
      <c r="B300" s="8" t="s">
        <v>235</v>
      </c>
      <c r="C300" s="8" t="s">
        <v>162</v>
      </c>
      <c r="D300" s="8" t="s">
        <v>68</v>
      </c>
      <c r="E300" s="18">
        <v>4</v>
      </c>
      <c r="F300" s="18">
        <v>1</v>
      </c>
      <c r="G300" s="18">
        <v>2</v>
      </c>
      <c r="H300" s="18">
        <v>0</v>
      </c>
      <c r="I300" s="18">
        <v>0</v>
      </c>
      <c r="J300" s="18">
        <v>0</v>
      </c>
      <c r="K300" s="18">
        <v>1</v>
      </c>
      <c r="L300" s="18">
        <v>8</v>
      </c>
    </row>
    <row r="301" spans="1:12" ht="34.049999999999997" customHeight="1">
      <c r="A301" s="8" t="s">
        <v>234</v>
      </c>
      <c r="B301" s="8" t="s">
        <v>235</v>
      </c>
      <c r="C301" s="8" t="s">
        <v>162</v>
      </c>
      <c r="D301" s="8" t="s">
        <v>69</v>
      </c>
      <c r="E301" s="18">
        <v>2</v>
      </c>
      <c r="F301" s="18">
        <v>0</v>
      </c>
      <c r="G301" s="18">
        <v>0</v>
      </c>
      <c r="H301" s="18">
        <v>0</v>
      </c>
      <c r="I301" s="18">
        <v>0</v>
      </c>
      <c r="J301" s="18">
        <v>1</v>
      </c>
      <c r="K301" s="18">
        <v>0</v>
      </c>
      <c r="L301" s="18">
        <v>3</v>
      </c>
    </row>
    <row r="302" spans="1:12" ht="34.049999999999997" customHeight="1">
      <c r="A302" s="8" t="s">
        <v>234</v>
      </c>
      <c r="B302" s="8" t="s">
        <v>235</v>
      </c>
      <c r="C302" s="8" t="s">
        <v>21</v>
      </c>
      <c r="D302" s="8" t="s">
        <v>21</v>
      </c>
      <c r="E302" s="18">
        <v>1</v>
      </c>
      <c r="F302" s="18">
        <v>0</v>
      </c>
      <c r="G302" s="18">
        <v>0</v>
      </c>
      <c r="H302" s="18">
        <v>0</v>
      </c>
      <c r="I302" s="18">
        <v>0</v>
      </c>
      <c r="J302" s="18">
        <v>1</v>
      </c>
      <c r="K302" s="18">
        <v>0</v>
      </c>
      <c r="L302" s="18">
        <v>2</v>
      </c>
    </row>
    <row r="303" spans="1:12" ht="34.049999999999997" customHeight="1">
      <c r="A303" s="8" t="s">
        <v>236</v>
      </c>
      <c r="B303" s="8" t="s">
        <v>237</v>
      </c>
      <c r="C303" s="8" t="s">
        <v>162</v>
      </c>
      <c r="D303" s="8" t="s">
        <v>57</v>
      </c>
      <c r="E303" s="18">
        <v>6</v>
      </c>
      <c r="F303" s="18">
        <v>1</v>
      </c>
      <c r="G303" s="18">
        <v>2</v>
      </c>
      <c r="H303" s="18">
        <v>0</v>
      </c>
      <c r="I303" s="18">
        <v>0</v>
      </c>
      <c r="J303" s="18">
        <v>0</v>
      </c>
      <c r="K303" s="18">
        <v>1</v>
      </c>
      <c r="L303" s="18">
        <v>10</v>
      </c>
    </row>
    <row r="304" spans="1:12" ht="34.049999999999997" customHeight="1">
      <c r="A304" s="8" t="s">
        <v>236</v>
      </c>
      <c r="B304" s="8" t="s">
        <v>237</v>
      </c>
      <c r="C304" s="8" t="s">
        <v>162</v>
      </c>
      <c r="D304" s="8" t="s">
        <v>16</v>
      </c>
      <c r="E304" s="18">
        <v>2</v>
      </c>
      <c r="F304" s="18">
        <v>1</v>
      </c>
      <c r="G304" s="18">
        <v>1</v>
      </c>
      <c r="H304" s="18">
        <v>0</v>
      </c>
      <c r="I304" s="18">
        <v>0</v>
      </c>
      <c r="J304" s="18">
        <v>0</v>
      </c>
      <c r="K304" s="18">
        <v>1</v>
      </c>
      <c r="L304" s="18">
        <v>5</v>
      </c>
    </row>
    <row r="305" spans="1:12" ht="34.049999999999997" customHeight="1">
      <c r="A305" s="8" t="s">
        <v>236</v>
      </c>
      <c r="B305" s="8" t="s">
        <v>237</v>
      </c>
      <c r="C305" s="8" t="s">
        <v>162</v>
      </c>
      <c r="D305" s="8" t="s">
        <v>59</v>
      </c>
      <c r="E305" s="18">
        <v>2</v>
      </c>
      <c r="F305" s="18">
        <v>0</v>
      </c>
      <c r="G305" s="18">
        <v>0</v>
      </c>
      <c r="H305" s="18">
        <v>0</v>
      </c>
      <c r="I305" s="18">
        <v>0</v>
      </c>
      <c r="J305" s="18">
        <v>1</v>
      </c>
      <c r="K305" s="18">
        <v>0</v>
      </c>
      <c r="L305" s="18">
        <v>3</v>
      </c>
    </row>
    <row r="306" spans="1:12" ht="34.049999999999997" customHeight="1">
      <c r="A306" s="8" t="s">
        <v>236</v>
      </c>
      <c r="B306" s="8" t="s">
        <v>237</v>
      </c>
      <c r="C306" s="8" t="s">
        <v>162</v>
      </c>
      <c r="D306" s="8" t="s">
        <v>60</v>
      </c>
      <c r="E306" s="18">
        <v>2</v>
      </c>
      <c r="F306" s="18">
        <v>0</v>
      </c>
      <c r="G306" s="18">
        <v>0</v>
      </c>
      <c r="H306" s="18">
        <v>0</v>
      </c>
      <c r="I306" s="18">
        <v>0</v>
      </c>
      <c r="J306" s="18">
        <v>1</v>
      </c>
      <c r="K306" s="18">
        <v>0</v>
      </c>
      <c r="L306" s="18">
        <v>3</v>
      </c>
    </row>
    <row r="307" spans="1:12" ht="34.049999999999997" customHeight="1">
      <c r="A307" s="8" t="s">
        <v>236</v>
      </c>
      <c r="B307" s="8" t="s">
        <v>237</v>
      </c>
      <c r="C307" s="8" t="s">
        <v>162</v>
      </c>
      <c r="D307" s="8" t="s">
        <v>61</v>
      </c>
      <c r="E307" s="18">
        <v>2</v>
      </c>
      <c r="F307" s="18">
        <v>0</v>
      </c>
      <c r="G307" s="18">
        <v>0</v>
      </c>
      <c r="H307" s="18">
        <v>0</v>
      </c>
      <c r="I307" s="18">
        <v>0</v>
      </c>
      <c r="J307" s="18">
        <v>1</v>
      </c>
      <c r="K307" s="18">
        <v>0</v>
      </c>
      <c r="L307" s="18">
        <v>3</v>
      </c>
    </row>
    <row r="308" spans="1:12" ht="34.049999999999997" customHeight="1">
      <c r="A308" s="8" t="s">
        <v>236</v>
      </c>
      <c r="B308" s="8" t="s">
        <v>237</v>
      </c>
      <c r="C308" s="8" t="s">
        <v>162</v>
      </c>
      <c r="D308" s="8" t="s">
        <v>62</v>
      </c>
      <c r="E308" s="18">
        <v>2</v>
      </c>
      <c r="F308" s="18">
        <v>0</v>
      </c>
      <c r="G308" s="18">
        <v>0</v>
      </c>
      <c r="H308" s="18">
        <v>0</v>
      </c>
      <c r="I308" s="18">
        <v>0</v>
      </c>
      <c r="J308" s="18">
        <v>1</v>
      </c>
      <c r="K308" s="18">
        <v>0</v>
      </c>
      <c r="L308" s="18">
        <v>3</v>
      </c>
    </row>
    <row r="309" spans="1:12" ht="34.049999999999997" customHeight="1">
      <c r="A309" s="8" t="s">
        <v>236</v>
      </c>
      <c r="B309" s="8" t="s">
        <v>237</v>
      </c>
      <c r="C309" s="8" t="s">
        <v>162</v>
      </c>
      <c r="D309" s="8" t="s">
        <v>63</v>
      </c>
      <c r="E309" s="18">
        <v>2</v>
      </c>
      <c r="F309" s="18">
        <v>0</v>
      </c>
      <c r="G309" s="18">
        <v>0</v>
      </c>
      <c r="H309" s="18">
        <v>0</v>
      </c>
      <c r="I309" s="18">
        <v>0</v>
      </c>
      <c r="J309" s="18">
        <v>1</v>
      </c>
      <c r="K309" s="18">
        <v>0</v>
      </c>
      <c r="L309" s="18">
        <v>3</v>
      </c>
    </row>
    <row r="310" spans="1:12" ht="34.049999999999997" customHeight="1">
      <c r="A310" s="8" t="s">
        <v>236</v>
      </c>
      <c r="B310" s="8" t="s">
        <v>237</v>
      </c>
      <c r="C310" s="8" t="s">
        <v>162</v>
      </c>
      <c r="D310" s="8" t="s">
        <v>64</v>
      </c>
      <c r="E310" s="18">
        <v>2</v>
      </c>
      <c r="F310" s="18">
        <v>0</v>
      </c>
      <c r="G310" s="18">
        <v>0</v>
      </c>
      <c r="H310" s="18">
        <v>0</v>
      </c>
      <c r="I310" s="18">
        <v>0</v>
      </c>
      <c r="J310" s="18">
        <v>1</v>
      </c>
      <c r="K310" s="18">
        <v>0</v>
      </c>
      <c r="L310" s="18">
        <v>3</v>
      </c>
    </row>
    <row r="311" spans="1:12" ht="34.049999999999997" customHeight="1">
      <c r="A311" s="8" t="s">
        <v>236</v>
      </c>
      <c r="B311" s="8" t="s">
        <v>237</v>
      </c>
      <c r="C311" s="8" t="s">
        <v>162</v>
      </c>
      <c r="D311" s="8" t="s">
        <v>65</v>
      </c>
      <c r="E311" s="18">
        <v>2</v>
      </c>
      <c r="F311" s="18">
        <v>0</v>
      </c>
      <c r="G311" s="18">
        <v>0</v>
      </c>
      <c r="H311" s="18">
        <v>0</v>
      </c>
      <c r="I311" s="18">
        <v>0</v>
      </c>
      <c r="J311" s="18">
        <v>1</v>
      </c>
      <c r="K311" s="18">
        <v>0</v>
      </c>
      <c r="L311" s="18">
        <v>3</v>
      </c>
    </row>
    <row r="312" spans="1:12" ht="34.049999999999997" customHeight="1">
      <c r="A312" s="8" t="s">
        <v>236</v>
      </c>
      <c r="B312" s="8" t="s">
        <v>237</v>
      </c>
      <c r="C312" s="8" t="s">
        <v>162</v>
      </c>
      <c r="D312" s="8" t="s">
        <v>66</v>
      </c>
      <c r="E312" s="18">
        <v>1</v>
      </c>
      <c r="F312" s="18">
        <v>0</v>
      </c>
      <c r="G312" s="18">
        <v>0</v>
      </c>
      <c r="H312" s="18">
        <v>0</v>
      </c>
      <c r="I312" s="18">
        <v>0</v>
      </c>
      <c r="J312" s="18">
        <v>1</v>
      </c>
      <c r="K312" s="18">
        <v>0</v>
      </c>
      <c r="L312" s="18">
        <v>2</v>
      </c>
    </row>
    <row r="313" spans="1:12" ht="34.049999999999997" customHeight="1">
      <c r="A313" s="8" t="s">
        <v>236</v>
      </c>
      <c r="B313" s="8" t="s">
        <v>237</v>
      </c>
      <c r="C313" s="8" t="s">
        <v>162</v>
      </c>
      <c r="D313" s="8" t="s">
        <v>67</v>
      </c>
      <c r="E313" s="18">
        <v>2</v>
      </c>
      <c r="F313" s="18">
        <v>0</v>
      </c>
      <c r="G313" s="18">
        <v>0</v>
      </c>
      <c r="H313" s="18">
        <v>0</v>
      </c>
      <c r="I313" s="18">
        <v>0</v>
      </c>
      <c r="J313" s="18">
        <v>1</v>
      </c>
      <c r="K313" s="18">
        <v>0</v>
      </c>
      <c r="L313" s="18">
        <v>3</v>
      </c>
    </row>
    <row r="314" spans="1:12" ht="34.049999999999997" customHeight="1">
      <c r="A314" s="8" t="s">
        <v>236</v>
      </c>
      <c r="B314" s="8" t="s">
        <v>237</v>
      </c>
      <c r="C314" s="8" t="s">
        <v>162</v>
      </c>
      <c r="D314" s="8" t="s">
        <v>68</v>
      </c>
      <c r="E314" s="18">
        <v>2</v>
      </c>
      <c r="F314" s="18">
        <v>0</v>
      </c>
      <c r="G314" s="18">
        <v>0</v>
      </c>
      <c r="H314" s="18">
        <v>0</v>
      </c>
      <c r="I314" s="18">
        <v>0</v>
      </c>
      <c r="J314" s="18">
        <v>1</v>
      </c>
      <c r="K314" s="18">
        <v>0</v>
      </c>
      <c r="L314" s="18">
        <v>3</v>
      </c>
    </row>
    <row r="315" spans="1:12" ht="34.049999999999997" customHeight="1">
      <c r="A315" s="8" t="s">
        <v>236</v>
      </c>
      <c r="B315" s="8" t="s">
        <v>237</v>
      </c>
      <c r="C315" s="8" t="s">
        <v>162</v>
      </c>
      <c r="D315" s="8" t="s">
        <v>69</v>
      </c>
      <c r="E315" s="18">
        <v>2</v>
      </c>
      <c r="F315" s="18">
        <v>0</v>
      </c>
      <c r="G315" s="18">
        <v>0</v>
      </c>
      <c r="H315" s="18">
        <v>0</v>
      </c>
      <c r="I315" s="18">
        <v>0</v>
      </c>
      <c r="J315" s="18">
        <v>1</v>
      </c>
      <c r="K315" s="18">
        <v>0</v>
      </c>
      <c r="L315" s="18">
        <v>3</v>
      </c>
    </row>
    <row r="316" spans="1:12" ht="34.049999999999997" customHeight="1">
      <c r="A316" s="8" t="s">
        <v>236</v>
      </c>
      <c r="B316" s="8" t="s">
        <v>237</v>
      </c>
      <c r="C316" s="8" t="s">
        <v>21</v>
      </c>
      <c r="D316" s="8" t="s">
        <v>21</v>
      </c>
      <c r="E316" s="18">
        <v>1</v>
      </c>
      <c r="F316" s="18">
        <v>0</v>
      </c>
      <c r="G316" s="18">
        <v>0</v>
      </c>
      <c r="H316" s="18">
        <v>0</v>
      </c>
      <c r="I316" s="18">
        <v>0</v>
      </c>
      <c r="J316" s="18">
        <v>1</v>
      </c>
      <c r="K316" s="18">
        <v>0</v>
      </c>
      <c r="L316" s="18">
        <v>2</v>
      </c>
    </row>
    <row r="317" spans="1:12" ht="34.049999999999997" customHeight="1">
      <c r="A317" s="8" t="s">
        <v>238</v>
      </c>
      <c r="B317" s="8" t="s">
        <v>239</v>
      </c>
      <c r="C317" s="8" t="s">
        <v>162</v>
      </c>
      <c r="D317" s="8" t="s">
        <v>57</v>
      </c>
      <c r="E317" s="18">
        <v>4</v>
      </c>
      <c r="F317" s="18">
        <v>1</v>
      </c>
      <c r="G317" s="18">
        <v>2</v>
      </c>
      <c r="H317" s="18">
        <v>0</v>
      </c>
      <c r="I317" s="18">
        <v>0</v>
      </c>
      <c r="J317" s="18">
        <v>0</v>
      </c>
      <c r="K317" s="18">
        <v>1</v>
      </c>
      <c r="L317" s="18">
        <v>8</v>
      </c>
    </row>
    <row r="318" spans="1:12" ht="34.049999999999997" customHeight="1">
      <c r="A318" s="8" t="s">
        <v>238</v>
      </c>
      <c r="B318" s="8" t="s">
        <v>239</v>
      </c>
      <c r="C318" s="8" t="s">
        <v>162</v>
      </c>
      <c r="D318" s="8" t="s">
        <v>16</v>
      </c>
      <c r="E318" s="18">
        <v>4</v>
      </c>
      <c r="F318" s="18">
        <v>1</v>
      </c>
      <c r="G318" s="18">
        <v>2</v>
      </c>
      <c r="H318" s="18">
        <v>0</v>
      </c>
      <c r="I318" s="18">
        <v>0</v>
      </c>
      <c r="J318" s="18">
        <v>0</v>
      </c>
      <c r="K318" s="18">
        <v>1</v>
      </c>
      <c r="L318" s="18">
        <v>8</v>
      </c>
    </row>
    <row r="319" spans="1:12" ht="34.049999999999997" customHeight="1">
      <c r="A319" s="8" t="s">
        <v>238</v>
      </c>
      <c r="B319" s="8" t="s">
        <v>239</v>
      </c>
      <c r="C319" s="8" t="s">
        <v>162</v>
      </c>
      <c r="D319" s="8" t="s">
        <v>59</v>
      </c>
      <c r="E319" s="18">
        <v>3</v>
      </c>
      <c r="F319" s="18">
        <v>0</v>
      </c>
      <c r="G319" s="18">
        <v>0</v>
      </c>
      <c r="H319" s="18">
        <v>0</v>
      </c>
      <c r="I319" s="18">
        <v>0</v>
      </c>
      <c r="J319" s="18">
        <v>1</v>
      </c>
      <c r="K319" s="18">
        <v>0</v>
      </c>
      <c r="L319" s="18">
        <v>4</v>
      </c>
    </row>
    <row r="320" spans="1:12" ht="34.049999999999997" customHeight="1">
      <c r="A320" s="8" t="s">
        <v>238</v>
      </c>
      <c r="B320" s="8" t="s">
        <v>239</v>
      </c>
      <c r="C320" s="8" t="s">
        <v>162</v>
      </c>
      <c r="D320" s="8" t="s">
        <v>60</v>
      </c>
      <c r="E320" s="18">
        <v>3</v>
      </c>
      <c r="F320" s="18">
        <v>0</v>
      </c>
      <c r="G320" s="18">
        <v>0</v>
      </c>
      <c r="H320" s="18">
        <v>0</v>
      </c>
      <c r="I320" s="18">
        <v>0</v>
      </c>
      <c r="J320" s="18">
        <v>1</v>
      </c>
      <c r="K320" s="18">
        <v>0</v>
      </c>
      <c r="L320" s="18">
        <v>4</v>
      </c>
    </row>
    <row r="321" spans="1:12" ht="34.049999999999997" customHeight="1">
      <c r="A321" s="8" t="s">
        <v>238</v>
      </c>
      <c r="B321" s="8" t="s">
        <v>239</v>
      </c>
      <c r="C321" s="8" t="s">
        <v>162</v>
      </c>
      <c r="D321" s="8" t="s">
        <v>61</v>
      </c>
      <c r="E321" s="18">
        <v>1</v>
      </c>
      <c r="F321" s="18">
        <v>0</v>
      </c>
      <c r="G321" s="18">
        <v>0</v>
      </c>
      <c r="H321" s="18">
        <v>0</v>
      </c>
      <c r="I321" s="18">
        <v>0</v>
      </c>
      <c r="J321" s="18">
        <v>1</v>
      </c>
      <c r="K321" s="18">
        <v>0</v>
      </c>
      <c r="L321" s="18">
        <v>2</v>
      </c>
    </row>
    <row r="322" spans="1:12" ht="34.049999999999997" customHeight="1">
      <c r="A322" s="8" t="s">
        <v>238</v>
      </c>
      <c r="B322" s="8" t="s">
        <v>239</v>
      </c>
      <c r="C322" s="8" t="s">
        <v>162</v>
      </c>
      <c r="D322" s="8" t="s">
        <v>62</v>
      </c>
      <c r="E322" s="18">
        <v>1</v>
      </c>
      <c r="F322" s="18">
        <v>0</v>
      </c>
      <c r="G322" s="18">
        <v>0</v>
      </c>
      <c r="H322" s="18">
        <v>0</v>
      </c>
      <c r="I322" s="18">
        <v>0</v>
      </c>
      <c r="J322" s="18">
        <v>1</v>
      </c>
      <c r="K322" s="18">
        <v>0</v>
      </c>
      <c r="L322" s="18">
        <v>2</v>
      </c>
    </row>
    <row r="323" spans="1:12" ht="34.049999999999997" customHeight="1">
      <c r="A323" s="8" t="s">
        <v>238</v>
      </c>
      <c r="B323" s="8" t="s">
        <v>239</v>
      </c>
      <c r="C323" s="8" t="s">
        <v>162</v>
      </c>
      <c r="D323" s="8" t="s">
        <v>63</v>
      </c>
      <c r="E323" s="18">
        <v>3</v>
      </c>
      <c r="F323" s="18">
        <v>0</v>
      </c>
      <c r="G323" s="18">
        <v>0</v>
      </c>
      <c r="H323" s="18">
        <v>0</v>
      </c>
      <c r="I323" s="18">
        <v>0</v>
      </c>
      <c r="J323" s="18">
        <v>1</v>
      </c>
      <c r="K323" s="18">
        <v>0</v>
      </c>
      <c r="L323" s="18">
        <v>4</v>
      </c>
    </row>
    <row r="324" spans="1:12" ht="34.049999999999997" customHeight="1">
      <c r="A324" s="8" t="s">
        <v>238</v>
      </c>
      <c r="B324" s="8" t="s">
        <v>239</v>
      </c>
      <c r="C324" s="8" t="s">
        <v>162</v>
      </c>
      <c r="D324" s="8" t="s">
        <v>64</v>
      </c>
      <c r="E324" s="18">
        <v>2</v>
      </c>
      <c r="F324" s="18">
        <v>1</v>
      </c>
      <c r="G324" s="18">
        <v>1</v>
      </c>
      <c r="H324" s="18">
        <v>0</v>
      </c>
      <c r="I324" s="18">
        <v>0</v>
      </c>
      <c r="J324" s="18">
        <v>0</v>
      </c>
      <c r="K324" s="18">
        <v>1</v>
      </c>
      <c r="L324" s="18">
        <v>5</v>
      </c>
    </row>
    <row r="325" spans="1:12" ht="34.049999999999997" customHeight="1">
      <c r="A325" s="8" t="s">
        <v>238</v>
      </c>
      <c r="B325" s="8" t="s">
        <v>239</v>
      </c>
      <c r="C325" s="8" t="s">
        <v>162</v>
      </c>
      <c r="D325" s="8" t="s">
        <v>65</v>
      </c>
      <c r="E325" s="18">
        <v>2</v>
      </c>
      <c r="F325" s="18">
        <v>1</v>
      </c>
      <c r="G325" s="18">
        <v>1</v>
      </c>
      <c r="H325" s="18">
        <v>0</v>
      </c>
      <c r="I325" s="18">
        <v>0</v>
      </c>
      <c r="J325" s="18">
        <v>0</v>
      </c>
      <c r="K325" s="18">
        <v>1</v>
      </c>
      <c r="L325" s="18">
        <v>5</v>
      </c>
    </row>
    <row r="326" spans="1:12" ht="34.049999999999997" customHeight="1">
      <c r="A326" s="8" t="s">
        <v>238</v>
      </c>
      <c r="B326" s="8" t="s">
        <v>239</v>
      </c>
      <c r="C326" s="8" t="s">
        <v>162</v>
      </c>
      <c r="D326" s="8" t="s">
        <v>66</v>
      </c>
      <c r="E326" s="18">
        <v>2</v>
      </c>
      <c r="F326" s="18">
        <v>0</v>
      </c>
      <c r="G326" s="18">
        <v>0</v>
      </c>
      <c r="H326" s="18">
        <v>0</v>
      </c>
      <c r="I326" s="18">
        <v>0</v>
      </c>
      <c r="J326" s="18">
        <v>1</v>
      </c>
      <c r="K326" s="18">
        <v>0</v>
      </c>
      <c r="L326" s="18">
        <v>3</v>
      </c>
    </row>
    <row r="327" spans="1:12" ht="34.049999999999997" customHeight="1">
      <c r="A327" s="8" t="s">
        <v>238</v>
      </c>
      <c r="B327" s="8" t="s">
        <v>239</v>
      </c>
      <c r="C327" s="8" t="s">
        <v>162</v>
      </c>
      <c r="D327" s="8" t="s">
        <v>67</v>
      </c>
      <c r="E327" s="18">
        <v>2</v>
      </c>
      <c r="F327" s="18">
        <v>0</v>
      </c>
      <c r="G327" s="18">
        <v>0</v>
      </c>
      <c r="H327" s="18">
        <v>0</v>
      </c>
      <c r="I327" s="18">
        <v>0</v>
      </c>
      <c r="J327" s="18">
        <v>1</v>
      </c>
      <c r="K327" s="18">
        <v>0</v>
      </c>
      <c r="L327" s="18">
        <v>3</v>
      </c>
    </row>
    <row r="328" spans="1:12" ht="34.049999999999997" customHeight="1">
      <c r="A328" s="8" t="s">
        <v>238</v>
      </c>
      <c r="B328" s="8" t="s">
        <v>239</v>
      </c>
      <c r="C328" s="8" t="s">
        <v>162</v>
      </c>
      <c r="D328" s="8" t="s">
        <v>68</v>
      </c>
      <c r="E328" s="18">
        <v>2</v>
      </c>
      <c r="F328" s="18">
        <v>0</v>
      </c>
      <c r="G328" s="18">
        <v>0</v>
      </c>
      <c r="H328" s="18">
        <v>0</v>
      </c>
      <c r="I328" s="18">
        <v>0</v>
      </c>
      <c r="J328" s="18">
        <v>1</v>
      </c>
      <c r="K328" s="18">
        <v>0</v>
      </c>
      <c r="L328" s="18">
        <v>3</v>
      </c>
    </row>
    <row r="329" spans="1:12" ht="34.049999999999997" customHeight="1">
      <c r="A329" s="8" t="s">
        <v>238</v>
      </c>
      <c r="B329" s="8" t="s">
        <v>239</v>
      </c>
      <c r="C329" s="8" t="s">
        <v>162</v>
      </c>
      <c r="D329" s="8" t="s">
        <v>69</v>
      </c>
      <c r="E329" s="18">
        <v>2</v>
      </c>
      <c r="F329" s="18">
        <v>0</v>
      </c>
      <c r="G329" s="18">
        <v>0</v>
      </c>
      <c r="H329" s="18">
        <v>0</v>
      </c>
      <c r="I329" s="18">
        <v>0</v>
      </c>
      <c r="J329" s="18">
        <v>1</v>
      </c>
      <c r="K329" s="18">
        <v>0</v>
      </c>
      <c r="L329" s="18">
        <v>3</v>
      </c>
    </row>
    <row r="330" spans="1:12" ht="34.049999999999997" customHeight="1">
      <c r="A330" s="8" t="s">
        <v>238</v>
      </c>
      <c r="B330" s="8" t="s">
        <v>239</v>
      </c>
      <c r="C330" s="8" t="s">
        <v>21</v>
      </c>
      <c r="D330" s="8" t="s">
        <v>21</v>
      </c>
      <c r="E330" s="18">
        <v>1</v>
      </c>
      <c r="F330" s="18">
        <v>0</v>
      </c>
      <c r="G330" s="18">
        <v>0</v>
      </c>
      <c r="H330" s="18">
        <v>0</v>
      </c>
      <c r="I330" s="18">
        <v>0</v>
      </c>
      <c r="J330" s="18">
        <v>1</v>
      </c>
      <c r="K330" s="18">
        <v>0</v>
      </c>
      <c r="L330" s="18">
        <v>2</v>
      </c>
    </row>
    <row r="331" spans="1:12" ht="34.049999999999997" customHeight="1">
      <c r="A331" s="8" t="s">
        <v>240</v>
      </c>
      <c r="B331" s="8" t="s">
        <v>241</v>
      </c>
      <c r="C331" s="8" t="s">
        <v>162</v>
      </c>
      <c r="D331" s="8" t="s">
        <v>57</v>
      </c>
      <c r="E331" s="18">
        <v>4</v>
      </c>
      <c r="F331" s="18">
        <v>1</v>
      </c>
      <c r="G331" s="18">
        <v>2</v>
      </c>
      <c r="H331" s="18">
        <v>0</v>
      </c>
      <c r="I331" s="18">
        <v>0</v>
      </c>
      <c r="J331" s="18">
        <v>0</v>
      </c>
      <c r="K331" s="18">
        <v>1</v>
      </c>
      <c r="L331" s="18">
        <v>8</v>
      </c>
    </row>
    <row r="332" spans="1:12" ht="34.049999999999997" customHeight="1">
      <c r="A332" s="8" t="s">
        <v>240</v>
      </c>
      <c r="B332" s="8" t="s">
        <v>241</v>
      </c>
      <c r="C332" s="8" t="s">
        <v>162</v>
      </c>
      <c r="D332" s="8" t="s">
        <v>16</v>
      </c>
      <c r="E332" s="18">
        <v>6</v>
      </c>
      <c r="F332" s="18">
        <v>1</v>
      </c>
      <c r="G332" s="18">
        <v>2</v>
      </c>
      <c r="H332" s="18">
        <v>0</v>
      </c>
      <c r="I332" s="18">
        <v>0</v>
      </c>
      <c r="J332" s="18">
        <v>0</v>
      </c>
      <c r="K332" s="18">
        <v>1</v>
      </c>
      <c r="L332" s="18">
        <v>10</v>
      </c>
    </row>
    <row r="333" spans="1:12" ht="34.049999999999997" customHeight="1">
      <c r="A333" s="8" t="s">
        <v>240</v>
      </c>
      <c r="B333" s="8" t="s">
        <v>241</v>
      </c>
      <c r="C333" s="8" t="s">
        <v>162</v>
      </c>
      <c r="D333" s="8" t="s">
        <v>59</v>
      </c>
      <c r="E333" s="18">
        <v>2</v>
      </c>
      <c r="F333" s="18">
        <v>1</v>
      </c>
      <c r="G333" s="18">
        <v>1</v>
      </c>
      <c r="H333" s="18">
        <v>0</v>
      </c>
      <c r="I333" s="18">
        <v>0</v>
      </c>
      <c r="J333" s="18">
        <v>0</v>
      </c>
      <c r="K333" s="18">
        <v>1</v>
      </c>
      <c r="L333" s="18">
        <v>5</v>
      </c>
    </row>
    <row r="334" spans="1:12" ht="34.049999999999997" customHeight="1">
      <c r="A334" s="8" t="s">
        <v>240</v>
      </c>
      <c r="B334" s="8" t="s">
        <v>241</v>
      </c>
      <c r="C334" s="8" t="s">
        <v>162</v>
      </c>
      <c r="D334" s="8" t="s">
        <v>60</v>
      </c>
      <c r="E334" s="18">
        <v>2</v>
      </c>
      <c r="F334" s="18">
        <v>1</v>
      </c>
      <c r="G334" s="18">
        <v>1</v>
      </c>
      <c r="H334" s="18">
        <v>0</v>
      </c>
      <c r="I334" s="18">
        <v>0</v>
      </c>
      <c r="J334" s="18">
        <v>0</v>
      </c>
      <c r="K334" s="18">
        <v>1</v>
      </c>
      <c r="L334" s="18">
        <v>5</v>
      </c>
    </row>
    <row r="335" spans="1:12" ht="34.049999999999997" customHeight="1">
      <c r="A335" s="8" t="s">
        <v>240</v>
      </c>
      <c r="B335" s="8" t="s">
        <v>241</v>
      </c>
      <c r="C335" s="8" t="s">
        <v>162</v>
      </c>
      <c r="D335" s="8" t="s">
        <v>61</v>
      </c>
      <c r="E335" s="18">
        <v>2</v>
      </c>
      <c r="F335" s="18">
        <v>1</v>
      </c>
      <c r="G335" s="18">
        <v>1</v>
      </c>
      <c r="H335" s="18">
        <v>0</v>
      </c>
      <c r="I335" s="18">
        <v>0</v>
      </c>
      <c r="J335" s="18">
        <v>0</v>
      </c>
      <c r="K335" s="18">
        <v>1</v>
      </c>
      <c r="L335" s="18">
        <v>5</v>
      </c>
    </row>
    <row r="336" spans="1:12" ht="34.049999999999997" customHeight="1">
      <c r="A336" s="8" t="s">
        <v>240</v>
      </c>
      <c r="B336" s="8" t="s">
        <v>241</v>
      </c>
      <c r="C336" s="8" t="s">
        <v>162</v>
      </c>
      <c r="D336" s="8" t="s">
        <v>62</v>
      </c>
      <c r="E336" s="18">
        <v>3</v>
      </c>
      <c r="F336" s="18">
        <v>0</v>
      </c>
      <c r="G336" s="18">
        <v>0</v>
      </c>
      <c r="H336" s="18">
        <v>0</v>
      </c>
      <c r="I336" s="18">
        <v>0</v>
      </c>
      <c r="J336" s="18">
        <v>1</v>
      </c>
      <c r="K336" s="18">
        <v>0</v>
      </c>
      <c r="L336" s="18">
        <v>4</v>
      </c>
    </row>
    <row r="337" spans="1:12" ht="34.049999999999997" customHeight="1">
      <c r="A337" s="8" t="s">
        <v>240</v>
      </c>
      <c r="B337" s="8" t="s">
        <v>241</v>
      </c>
      <c r="C337" s="8" t="s">
        <v>162</v>
      </c>
      <c r="D337" s="8" t="s">
        <v>63</v>
      </c>
      <c r="E337" s="18">
        <v>2</v>
      </c>
      <c r="F337" s="18">
        <v>1</v>
      </c>
      <c r="G337" s="18">
        <v>1</v>
      </c>
      <c r="H337" s="18">
        <v>0</v>
      </c>
      <c r="I337" s="18">
        <v>0</v>
      </c>
      <c r="J337" s="18">
        <v>0</v>
      </c>
      <c r="K337" s="18">
        <v>1</v>
      </c>
      <c r="L337" s="18">
        <v>5</v>
      </c>
    </row>
    <row r="338" spans="1:12" ht="34.049999999999997" customHeight="1">
      <c r="A338" s="8" t="s">
        <v>240</v>
      </c>
      <c r="B338" s="8" t="s">
        <v>241</v>
      </c>
      <c r="C338" s="8" t="s">
        <v>162</v>
      </c>
      <c r="D338" s="8" t="s">
        <v>64</v>
      </c>
      <c r="E338" s="18">
        <v>4</v>
      </c>
      <c r="F338" s="18">
        <v>1</v>
      </c>
      <c r="G338" s="18">
        <v>1</v>
      </c>
      <c r="H338" s="18">
        <v>0</v>
      </c>
      <c r="I338" s="18">
        <v>0</v>
      </c>
      <c r="J338" s="18">
        <v>0</v>
      </c>
      <c r="K338" s="18">
        <v>1</v>
      </c>
      <c r="L338" s="18">
        <v>7</v>
      </c>
    </row>
    <row r="339" spans="1:12" ht="34.049999999999997" customHeight="1">
      <c r="A339" s="8" t="s">
        <v>240</v>
      </c>
      <c r="B339" s="8" t="s">
        <v>241</v>
      </c>
      <c r="C339" s="8" t="s">
        <v>162</v>
      </c>
      <c r="D339" s="8" t="s">
        <v>65</v>
      </c>
      <c r="E339" s="18">
        <v>3</v>
      </c>
      <c r="F339" s="18">
        <v>1</v>
      </c>
      <c r="G339" s="18">
        <v>1</v>
      </c>
      <c r="H339" s="18">
        <v>0</v>
      </c>
      <c r="I339" s="18">
        <v>0</v>
      </c>
      <c r="J339" s="18">
        <v>0</v>
      </c>
      <c r="K339" s="18">
        <v>1</v>
      </c>
      <c r="L339" s="18">
        <v>6</v>
      </c>
    </row>
    <row r="340" spans="1:12" ht="34.049999999999997" customHeight="1">
      <c r="A340" s="8" t="s">
        <v>240</v>
      </c>
      <c r="B340" s="8" t="s">
        <v>241</v>
      </c>
      <c r="C340" s="8" t="s">
        <v>162</v>
      </c>
      <c r="D340" s="8" t="s">
        <v>66</v>
      </c>
      <c r="E340" s="18">
        <v>2</v>
      </c>
      <c r="F340" s="18">
        <v>1</v>
      </c>
      <c r="G340" s="18">
        <v>1</v>
      </c>
      <c r="H340" s="18">
        <v>0</v>
      </c>
      <c r="I340" s="18">
        <v>0</v>
      </c>
      <c r="J340" s="18">
        <v>0</v>
      </c>
      <c r="K340" s="18">
        <v>1</v>
      </c>
      <c r="L340" s="18">
        <v>5</v>
      </c>
    </row>
    <row r="341" spans="1:12" ht="34.049999999999997" customHeight="1">
      <c r="A341" s="8" t="s">
        <v>240</v>
      </c>
      <c r="B341" s="8" t="s">
        <v>241</v>
      </c>
      <c r="C341" s="8" t="s">
        <v>162</v>
      </c>
      <c r="D341" s="8" t="s">
        <v>67</v>
      </c>
      <c r="E341" s="18">
        <v>2</v>
      </c>
      <c r="F341" s="18">
        <v>1</v>
      </c>
      <c r="G341" s="18">
        <v>1</v>
      </c>
      <c r="H341" s="18">
        <v>0</v>
      </c>
      <c r="I341" s="18">
        <v>0</v>
      </c>
      <c r="J341" s="18">
        <v>0</v>
      </c>
      <c r="K341" s="18">
        <v>1</v>
      </c>
      <c r="L341" s="18">
        <v>5</v>
      </c>
    </row>
    <row r="342" spans="1:12" ht="34.049999999999997" customHeight="1">
      <c r="A342" s="8" t="s">
        <v>240</v>
      </c>
      <c r="B342" s="8" t="s">
        <v>241</v>
      </c>
      <c r="C342" s="8" t="s">
        <v>162</v>
      </c>
      <c r="D342" s="8" t="s">
        <v>68</v>
      </c>
      <c r="E342" s="18">
        <v>3</v>
      </c>
      <c r="F342" s="18">
        <v>1</v>
      </c>
      <c r="G342" s="18">
        <v>1</v>
      </c>
      <c r="H342" s="18">
        <v>0</v>
      </c>
      <c r="I342" s="18">
        <v>0</v>
      </c>
      <c r="J342" s="18">
        <v>0</v>
      </c>
      <c r="K342" s="18">
        <v>1</v>
      </c>
      <c r="L342" s="18">
        <v>6</v>
      </c>
    </row>
    <row r="343" spans="1:12" ht="34.049999999999997" customHeight="1">
      <c r="A343" s="8" t="s">
        <v>240</v>
      </c>
      <c r="B343" s="8" t="s">
        <v>241</v>
      </c>
      <c r="C343" s="8" t="s">
        <v>162</v>
      </c>
      <c r="D343" s="8" t="s">
        <v>69</v>
      </c>
      <c r="E343" s="18">
        <v>2</v>
      </c>
      <c r="F343" s="18">
        <v>0</v>
      </c>
      <c r="G343" s="18">
        <v>0</v>
      </c>
      <c r="H343" s="18">
        <v>0</v>
      </c>
      <c r="I343" s="18">
        <v>0</v>
      </c>
      <c r="J343" s="18">
        <v>1</v>
      </c>
      <c r="K343" s="18">
        <v>0</v>
      </c>
      <c r="L343" s="18">
        <v>3</v>
      </c>
    </row>
    <row r="344" spans="1:12" ht="34.049999999999997" customHeight="1">
      <c r="A344" s="8" t="s">
        <v>240</v>
      </c>
      <c r="B344" s="8" t="s">
        <v>241</v>
      </c>
      <c r="C344" s="8" t="s">
        <v>21</v>
      </c>
      <c r="D344" s="8" t="s">
        <v>21</v>
      </c>
      <c r="E344" s="18">
        <v>1</v>
      </c>
      <c r="F344" s="18">
        <v>0</v>
      </c>
      <c r="G344" s="18">
        <v>0</v>
      </c>
      <c r="H344" s="18">
        <v>0</v>
      </c>
      <c r="I344" s="18">
        <v>0</v>
      </c>
      <c r="J344" s="18">
        <v>1</v>
      </c>
      <c r="K344" s="18">
        <v>0</v>
      </c>
      <c r="L344" s="18">
        <v>2</v>
      </c>
    </row>
  </sheetData>
  <sheetProtection algorithmName="SHA-512" hashValue="v+z2xw4K1IhwQ6srWTu8MbLmM0fSYNzP8g1+B6ImTifbChuyuYvLVBdADG76x7646YywtxuuMl8/IdSSSXuThQ==" saltValue="h/9NTtpTNkTAqrCE8LIasA==" spinCount="100000" sheet="1" objects="1" scenarios="1" selectLockedCells="1" selectUnlockedCells="1"/>
  <mergeCells count="3">
    <mergeCell ref="A1:L2"/>
    <mergeCell ref="A3:L3"/>
    <mergeCell ref="A5:L5"/>
  </mergeCells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9"/>
  <sheetViews>
    <sheetView showGridLines="0" workbookViewId="0">
      <selection activeCell="H32" sqref="H32"/>
    </sheetView>
  </sheetViews>
  <sheetFormatPr defaultRowHeight="13.8"/>
  <cols>
    <col min="1" max="1" width="10" customWidth="1"/>
    <col min="2" max="2" width="26" customWidth="1"/>
    <col min="3" max="3" width="34" customWidth="1"/>
    <col min="4" max="4" width="78" customWidth="1"/>
    <col min="5" max="5" width="12" customWidth="1"/>
    <col min="6" max="6" width="15" customWidth="1"/>
    <col min="7" max="10" width="13" customWidth="1"/>
    <col min="11" max="11" width="11" customWidth="1"/>
    <col min="12" max="12" width="10" customWidth="1"/>
    <col min="13" max="13" width="12" customWidth="1"/>
    <col min="14" max="14" width="30" customWidth="1"/>
  </cols>
  <sheetData>
    <row r="1" spans="1:14" ht="30" customHeight="1">
      <c r="A1" s="73" t="s">
        <v>1481</v>
      </c>
      <c r="B1" s="73" t="s">
        <v>242</v>
      </c>
      <c r="C1" s="73" t="s">
        <v>242</v>
      </c>
      <c r="D1" s="73" t="s">
        <v>242</v>
      </c>
      <c r="E1" s="73" t="s">
        <v>242</v>
      </c>
      <c r="F1" s="73" t="s">
        <v>242</v>
      </c>
      <c r="G1" s="73" t="s">
        <v>242</v>
      </c>
      <c r="H1" s="73" t="s">
        <v>242</v>
      </c>
      <c r="I1" s="73" t="s">
        <v>242</v>
      </c>
      <c r="J1" s="73" t="s">
        <v>242</v>
      </c>
      <c r="K1" s="73" t="s">
        <v>242</v>
      </c>
      <c r="L1" s="73" t="s">
        <v>242</v>
      </c>
      <c r="M1" s="73" t="s">
        <v>242</v>
      </c>
      <c r="N1" s="73" t="s">
        <v>242</v>
      </c>
    </row>
    <row r="2" spans="1:14" ht="30" customHeight="1">
      <c r="A2" s="73" t="s">
        <v>242</v>
      </c>
      <c r="B2" s="73" t="s">
        <v>242</v>
      </c>
      <c r="C2" s="73" t="s">
        <v>242</v>
      </c>
      <c r="D2" s="73" t="s">
        <v>242</v>
      </c>
      <c r="E2" s="73" t="s">
        <v>242</v>
      </c>
      <c r="F2" s="73" t="s">
        <v>242</v>
      </c>
      <c r="G2" s="73" t="s">
        <v>242</v>
      </c>
      <c r="H2" s="73" t="s">
        <v>242</v>
      </c>
      <c r="I2" s="73" t="s">
        <v>242</v>
      </c>
      <c r="J2" s="73" t="s">
        <v>242</v>
      </c>
      <c r="K2" s="73" t="s">
        <v>242</v>
      </c>
      <c r="L2" s="73" t="s">
        <v>242</v>
      </c>
      <c r="M2" s="73" t="s">
        <v>242</v>
      </c>
      <c r="N2" s="73" t="s">
        <v>242</v>
      </c>
    </row>
    <row r="3" spans="1:14" ht="28.05" customHeight="1">
      <c r="A3" s="74" t="s">
        <v>243</v>
      </c>
      <c r="B3" s="74" t="s">
        <v>243</v>
      </c>
      <c r="C3" s="74" t="s">
        <v>243</v>
      </c>
      <c r="D3" s="74" t="s">
        <v>243</v>
      </c>
      <c r="E3" s="74" t="s">
        <v>243</v>
      </c>
      <c r="F3" s="74" t="s">
        <v>243</v>
      </c>
      <c r="G3" s="74" t="s">
        <v>243</v>
      </c>
      <c r="H3" s="74" t="s">
        <v>243</v>
      </c>
      <c r="I3" s="74" t="s">
        <v>243</v>
      </c>
      <c r="J3" s="74" t="s">
        <v>243</v>
      </c>
      <c r="K3" s="74" t="s">
        <v>243</v>
      </c>
      <c r="L3" s="74" t="s">
        <v>243</v>
      </c>
      <c r="M3" s="74" t="s">
        <v>243</v>
      </c>
      <c r="N3" s="74" t="s">
        <v>243</v>
      </c>
    </row>
    <row r="5" spans="1:14">
      <c r="A5" s="1" t="s">
        <v>56</v>
      </c>
      <c r="B5" s="1"/>
      <c r="C5" s="1" t="s">
        <v>54</v>
      </c>
      <c r="D5" s="1"/>
      <c r="E5" s="1" t="s">
        <v>55</v>
      </c>
      <c r="F5" s="1"/>
      <c r="G5" s="1" t="s">
        <v>244</v>
      </c>
      <c r="H5" s="1"/>
      <c r="I5" s="1" t="s">
        <v>245</v>
      </c>
      <c r="J5" s="1"/>
      <c r="K5" s="1" t="s">
        <v>246</v>
      </c>
      <c r="L5" s="1"/>
    </row>
    <row r="6" spans="1:14" ht="15.6">
      <c r="A6" s="3">
        <f>IFERROR(COUNTIF(F8:F109,"Concluído")/COUNTA(D8:D109),0)</f>
        <v>0</v>
      </c>
      <c r="B6" s="2"/>
      <c r="C6" s="2">
        <f>COUNTA(D8:D109)</f>
        <v>102</v>
      </c>
      <c r="D6" s="2"/>
      <c r="E6" s="2">
        <f>COUNTIF(F8:F109,"Concluído")</f>
        <v>0</v>
      </c>
      <c r="F6" s="2"/>
      <c r="G6" s="2">
        <f>SUM(K8:K109)</f>
        <v>0</v>
      </c>
      <c r="H6" s="2"/>
      <c r="I6" s="2">
        <f>SUM(L8:L109)</f>
        <v>0</v>
      </c>
      <c r="J6" s="2"/>
      <c r="K6" s="3">
        <f>IFERROR(I6/G6,0)</f>
        <v>0</v>
      </c>
      <c r="L6" s="2"/>
    </row>
    <row r="7" spans="1:14" ht="31.95" customHeight="1">
      <c r="A7" s="52" t="s">
        <v>247</v>
      </c>
      <c r="B7" s="53" t="s">
        <v>248</v>
      </c>
      <c r="C7" s="53" t="s">
        <v>249</v>
      </c>
      <c r="D7" s="53" t="s">
        <v>250</v>
      </c>
      <c r="E7" s="53" t="s">
        <v>251</v>
      </c>
      <c r="F7" s="53" t="s">
        <v>252</v>
      </c>
      <c r="G7" s="53" t="s">
        <v>253</v>
      </c>
      <c r="H7" s="53" t="s">
        <v>254</v>
      </c>
      <c r="I7" s="53" t="s">
        <v>255</v>
      </c>
      <c r="J7" s="53" t="s">
        <v>256</v>
      </c>
      <c r="K7" s="53" t="s">
        <v>53</v>
      </c>
      <c r="L7" s="53" t="s">
        <v>245</v>
      </c>
      <c r="M7" s="53" t="s">
        <v>257</v>
      </c>
      <c r="N7" s="53" t="s">
        <v>258</v>
      </c>
    </row>
    <row r="8" spans="1:14" ht="46.05" customHeight="1">
      <c r="A8" s="11" t="s">
        <v>259</v>
      </c>
      <c r="B8" s="8" t="s">
        <v>16</v>
      </c>
      <c r="C8" s="8" t="s">
        <v>260</v>
      </c>
      <c r="D8" s="8" t="s">
        <v>261</v>
      </c>
      <c r="E8" s="44" t="s">
        <v>262</v>
      </c>
      <c r="F8" s="44" t="s">
        <v>263</v>
      </c>
      <c r="G8" s="45"/>
      <c r="H8" s="45"/>
      <c r="I8" s="45"/>
      <c r="J8" s="45"/>
      <c r="K8" s="44"/>
      <c r="L8" s="44"/>
      <c r="M8" s="46" t="str">
        <f t="shared" ref="M8:M39" si="0">IF(OR(K8="",L8=""),"",IFERROR(L8/K8,0))</f>
        <v/>
      </c>
      <c r="N8" s="47"/>
    </row>
    <row r="9" spans="1:14" ht="46.05" customHeight="1">
      <c r="A9" s="11" t="s">
        <v>264</v>
      </c>
      <c r="B9" s="8" t="s">
        <v>16</v>
      </c>
      <c r="C9" s="8" t="s">
        <v>260</v>
      </c>
      <c r="D9" s="8" t="s">
        <v>265</v>
      </c>
      <c r="E9" s="44" t="s">
        <v>262</v>
      </c>
      <c r="F9" s="44" t="s">
        <v>263</v>
      </c>
      <c r="G9" s="45"/>
      <c r="H9" s="45"/>
      <c r="I9" s="45"/>
      <c r="J9" s="45"/>
      <c r="K9" s="44"/>
      <c r="L9" s="44"/>
      <c r="M9" s="46" t="str">
        <f t="shared" si="0"/>
        <v/>
      </c>
      <c r="N9" s="47"/>
    </row>
    <row r="10" spans="1:14" ht="46.05" customHeight="1">
      <c r="A10" s="11" t="s">
        <v>266</v>
      </c>
      <c r="B10" s="8" t="s">
        <v>16</v>
      </c>
      <c r="C10" s="8" t="s">
        <v>267</v>
      </c>
      <c r="D10" s="8" t="s">
        <v>268</v>
      </c>
      <c r="E10" s="44" t="s">
        <v>262</v>
      </c>
      <c r="F10" s="44" t="s">
        <v>263</v>
      </c>
      <c r="G10" s="45"/>
      <c r="H10" s="45"/>
      <c r="I10" s="45"/>
      <c r="J10" s="45"/>
      <c r="K10" s="44"/>
      <c r="L10" s="44"/>
      <c r="M10" s="46" t="str">
        <f t="shared" si="0"/>
        <v/>
      </c>
      <c r="N10" s="47"/>
    </row>
    <row r="11" spans="1:14" ht="46.05" customHeight="1">
      <c r="A11" s="11" t="s">
        <v>269</v>
      </c>
      <c r="B11" s="8" t="s">
        <v>16</v>
      </c>
      <c r="C11" s="8" t="s">
        <v>270</v>
      </c>
      <c r="D11" s="8" t="s">
        <v>271</v>
      </c>
      <c r="E11" s="44" t="s">
        <v>262</v>
      </c>
      <c r="F11" s="44" t="s">
        <v>263</v>
      </c>
      <c r="G11" s="45"/>
      <c r="H11" s="45"/>
      <c r="I11" s="45"/>
      <c r="J11" s="45"/>
      <c r="K11" s="44"/>
      <c r="L11" s="44"/>
      <c r="M11" s="46" t="str">
        <f t="shared" si="0"/>
        <v/>
      </c>
      <c r="N11" s="47"/>
    </row>
    <row r="12" spans="1:14" ht="46.05" customHeight="1">
      <c r="A12" s="11" t="s">
        <v>272</v>
      </c>
      <c r="B12" s="8" t="s">
        <v>16</v>
      </c>
      <c r="C12" s="8" t="s">
        <v>270</v>
      </c>
      <c r="D12" s="8" t="s">
        <v>273</v>
      </c>
      <c r="E12" s="44" t="s">
        <v>262</v>
      </c>
      <c r="F12" s="44" t="s">
        <v>263</v>
      </c>
      <c r="G12" s="45"/>
      <c r="H12" s="45"/>
      <c r="I12" s="45"/>
      <c r="J12" s="45"/>
      <c r="K12" s="44"/>
      <c r="L12" s="44"/>
      <c r="M12" s="46" t="str">
        <f t="shared" si="0"/>
        <v/>
      </c>
      <c r="N12" s="47"/>
    </row>
    <row r="13" spans="1:14" ht="46.05" customHeight="1">
      <c r="A13" s="11" t="s">
        <v>274</v>
      </c>
      <c r="B13" s="8" t="s">
        <v>16</v>
      </c>
      <c r="C13" s="8" t="s">
        <v>270</v>
      </c>
      <c r="D13" s="8" t="s">
        <v>275</v>
      </c>
      <c r="E13" s="44" t="s">
        <v>262</v>
      </c>
      <c r="F13" s="44" t="s">
        <v>263</v>
      </c>
      <c r="G13" s="45"/>
      <c r="H13" s="45"/>
      <c r="I13" s="45"/>
      <c r="J13" s="45"/>
      <c r="K13" s="44"/>
      <c r="L13" s="44"/>
      <c r="M13" s="46" t="str">
        <f t="shared" si="0"/>
        <v/>
      </c>
      <c r="N13" s="47"/>
    </row>
    <row r="14" spans="1:14" ht="46.05" customHeight="1">
      <c r="A14" s="11" t="s">
        <v>276</v>
      </c>
      <c r="B14" s="8" t="s">
        <v>16</v>
      </c>
      <c r="C14" s="8" t="s">
        <v>270</v>
      </c>
      <c r="D14" s="8" t="s">
        <v>277</v>
      </c>
      <c r="E14" s="44" t="s">
        <v>262</v>
      </c>
      <c r="F14" s="44" t="s">
        <v>263</v>
      </c>
      <c r="G14" s="45"/>
      <c r="H14" s="45"/>
      <c r="I14" s="45"/>
      <c r="J14" s="45"/>
      <c r="K14" s="44"/>
      <c r="L14" s="44"/>
      <c r="M14" s="46" t="str">
        <f t="shared" si="0"/>
        <v/>
      </c>
      <c r="N14" s="47"/>
    </row>
    <row r="15" spans="1:14" ht="46.05" customHeight="1">
      <c r="A15" s="11" t="s">
        <v>278</v>
      </c>
      <c r="B15" s="8" t="s">
        <v>16</v>
      </c>
      <c r="C15" s="8" t="s">
        <v>270</v>
      </c>
      <c r="D15" s="8" t="s">
        <v>279</v>
      </c>
      <c r="E15" s="44" t="s">
        <v>262</v>
      </c>
      <c r="F15" s="44" t="s">
        <v>263</v>
      </c>
      <c r="G15" s="45"/>
      <c r="H15" s="45"/>
      <c r="I15" s="45"/>
      <c r="J15" s="45"/>
      <c r="K15" s="44"/>
      <c r="L15" s="44"/>
      <c r="M15" s="46" t="str">
        <f t="shared" si="0"/>
        <v/>
      </c>
      <c r="N15" s="47"/>
    </row>
    <row r="16" spans="1:14" ht="46.05" customHeight="1">
      <c r="A16" s="11" t="s">
        <v>280</v>
      </c>
      <c r="B16" s="8" t="s">
        <v>16</v>
      </c>
      <c r="C16" s="8" t="s">
        <v>281</v>
      </c>
      <c r="D16" s="8" t="s">
        <v>282</v>
      </c>
      <c r="E16" s="44" t="s">
        <v>262</v>
      </c>
      <c r="F16" s="44" t="s">
        <v>263</v>
      </c>
      <c r="G16" s="45"/>
      <c r="H16" s="45"/>
      <c r="I16" s="45"/>
      <c r="J16" s="45"/>
      <c r="K16" s="44"/>
      <c r="L16" s="44"/>
      <c r="M16" s="46" t="str">
        <f t="shared" si="0"/>
        <v/>
      </c>
      <c r="N16" s="47"/>
    </row>
    <row r="17" spans="1:14" ht="46.05" customHeight="1">
      <c r="A17" s="11" t="s">
        <v>283</v>
      </c>
      <c r="B17" s="8" t="s">
        <v>16</v>
      </c>
      <c r="C17" s="8" t="s">
        <v>281</v>
      </c>
      <c r="D17" s="8" t="s">
        <v>284</v>
      </c>
      <c r="E17" s="44" t="s">
        <v>262</v>
      </c>
      <c r="F17" s="44" t="s">
        <v>263</v>
      </c>
      <c r="G17" s="45"/>
      <c r="H17" s="45"/>
      <c r="I17" s="45"/>
      <c r="J17" s="45"/>
      <c r="K17" s="44"/>
      <c r="L17" s="44"/>
      <c r="M17" s="46" t="str">
        <f t="shared" si="0"/>
        <v/>
      </c>
      <c r="N17" s="47"/>
    </row>
    <row r="18" spans="1:14" ht="46.05" customHeight="1">
      <c r="A18" s="11" t="s">
        <v>285</v>
      </c>
      <c r="B18" s="8" t="s">
        <v>16</v>
      </c>
      <c r="C18" s="8" t="s">
        <v>281</v>
      </c>
      <c r="D18" s="8" t="s">
        <v>286</v>
      </c>
      <c r="E18" s="44" t="s">
        <v>262</v>
      </c>
      <c r="F18" s="44" t="s">
        <v>263</v>
      </c>
      <c r="G18" s="45"/>
      <c r="H18" s="45"/>
      <c r="I18" s="45"/>
      <c r="J18" s="45"/>
      <c r="K18" s="44"/>
      <c r="L18" s="44"/>
      <c r="M18" s="46" t="str">
        <f t="shared" si="0"/>
        <v/>
      </c>
      <c r="N18" s="47"/>
    </row>
    <row r="19" spans="1:14" ht="46.05" customHeight="1">
      <c r="A19" s="11" t="s">
        <v>287</v>
      </c>
      <c r="B19" s="8" t="s">
        <v>16</v>
      </c>
      <c r="C19" s="8" t="s">
        <v>281</v>
      </c>
      <c r="D19" s="8" t="s">
        <v>288</v>
      </c>
      <c r="E19" s="44" t="s">
        <v>262</v>
      </c>
      <c r="F19" s="44" t="s">
        <v>263</v>
      </c>
      <c r="G19" s="45"/>
      <c r="H19" s="45"/>
      <c r="I19" s="45"/>
      <c r="J19" s="45"/>
      <c r="K19" s="44"/>
      <c r="L19" s="44"/>
      <c r="M19" s="46" t="str">
        <f t="shared" si="0"/>
        <v/>
      </c>
      <c r="N19" s="47"/>
    </row>
    <row r="20" spans="1:14" ht="46.05" customHeight="1">
      <c r="A20" s="11" t="s">
        <v>289</v>
      </c>
      <c r="B20" s="8" t="s">
        <v>16</v>
      </c>
      <c r="C20" s="8" t="s">
        <v>290</v>
      </c>
      <c r="D20" s="8" t="s">
        <v>291</v>
      </c>
      <c r="E20" s="44" t="s">
        <v>262</v>
      </c>
      <c r="F20" s="44" t="s">
        <v>263</v>
      </c>
      <c r="G20" s="45"/>
      <c r="H20" s="45"/>
      <c r="I20" s="45"/>
      <c r="J20" s="45"/>
      <c r="K20" s="44"/>
      <c r="L20" s="44"/>
      <c r="M20" s="46" t="str">
        <f t="shared" si="0"/>
        <v/>
      </c>
      <c r="N20" s="47"/>
    </row>
    <row r="21" spans="1:14" ht="46.05" customHeight="1">
      <c r="A21" s="11" t="s">
        <v>292</v>
      </c>
      <c r="B21" s="8" t="s">
        <v>16</v>
      </c>
      <c r="C21" s="8" t="s">
        <v>290</v>
      </c>
      <c r="D21" s="8" t="s">
        <v>293</v>
      </c>
      <c r="E21" s="44" t="s">
        <v>262</v>
      </c>
      <c r="F21" s="44" t="s">
        <v>263</v>
      </c>
      <c r="G21" s="45"/>
      <c r="H21" s="45"/>
      <c r="I21" s="45"/>
      <c r="J21" s="45"/>
      <c r="K21" s="44"/>
      <c r="L21" s="44"/>
      <c r="M21" s="46" t="str">
        <f t="shared" si="0"/>
        <v/>
      </c>
      <c r="N21" s="47"/>
    </row>
    <row r="22" spans="1:14" ht="46.05" customHeight="1">
      <c r="A22" s="11" t="s">
        <v>294</v>
      </c>
      <c r="B22" s="8" t="s">
        <v>16</v>
      </c>
      <c r="C22" s="8" t="s">
        <v>290</v>
      </c>
      <c r="D22" s="8" t="s">
        <v>295</v>
      </c>
      <c r="E22" s="44" t="s">
        <v>262</v>
      </c>
      <c r="F22" s="44" t="s">
        <v>263</v>
      </c>
      <c r="G22" s="45"/>
      <c r="H22" s="45"/>
      <c r="I22" s="45"/>
      <c r="J22" s="45"/>
      <c r="K22" s="44"/>
      <c r="L22" s="44"/>
      <c r="M22" s="46" t="str">
        <f t="shared" si="0"/>
        <v/>
      </c>
      <c r="N22" s="47"/>
    </row>
    <row r="23" spans="1:14" ht="46.05" customHeight="1">
      <c r="A23" s="11" t="s">
        <v>296</v>
      </c>
      <c r="B23" s="8" t="s">
        <v>16</v>
      </c>
      <c r="C23" s="8" t="s">
        <v>290</v>
      </c>
      <c r="D23" s="8" t="s">
        <v>297</v>
      </c>
      <c r="E23" s="44" t="s">
        <v>262</v>
      </c>
      <c r="F23" s="44" t="s">
        <v>263</v>
      </c>
      <c r="G23" s="45"/>
      <c r="H23" s="45"/>
      <c r="I23" s="45"/>
      <c r="J23" s="45"/>
      <c r="K23" s="44"/>
      <c r="L23" s="44"/>
      <c r="M23" s="46" t="str">
        <f t="shared" si="0"/>
        <v/>
      </c>
      <c r="N23" s="47"/>
    </row>
    <row r="24" spans="1:14" ht="46.05" customHeight="1">
      <c r="A24" s="11" t="s">
        <v>298</v>
      </c>
      <c r="B24" s="8" t="s">
        <v>16</v>
      </c>
      <c r="C24" s="8" t="s">
        <v>290</v>
      </c>
      <c r="D24" s="8" t="s">
        <v>299</v>
      </c>
      <c r="E24" s="44" t="s">
        <v>262</v>
      </c>
      <c r="F24" s="44" t="s">
        <v>263</v>
      </c>
      <c r="G24" s="45"/>
      <c r="H24" s="45"/>
      <c r="I24" s="45"/>
      <c r="J24" s="45"/>
      <c r="K24" s="44"/>
      <c r="L24" s="44"/>
      <c r="M24" s="46" t="str">
        <f t="shared" si="0"/>
        <v/>
      </c>
      <c r="N24" s="47"/>
    </row>
    <row r="25" spans="1:14" ht="46.05" customHeight="1">
      <c r="A25" s="11" t="s">
        <v>300</v>
      </c>
      <c r="B25" s="8" t="s">
        <v>16</v>
      </c>
      <c r="C25" s="8" t="s">
        <v>290</v>
      </c>
      <c r="D25" s="8" t="s">
        <v>301</v>
      </c>
      <c r="E25" s="44" t="s">
        <v>262</v>
      </c>
      <c r="F25" s="44" t="s">
        <v>263</v>
      </c>
      <c r="G25" s="45"/>
      <c r="H25" s="45"/>
      <c r="I25" s="45"/>
      <c r="J25" s="45"/>
      <c r="K25" s="44"/>
      <c r="L25" s="44"/>
      <c r="M25" s="46" t="str">
        <f t="shared" si="0"/>
        <v/>
      </c>
      <c r="N25" s="47"/>
    </row>
    <row r="26" spans="1:14" ht="46.05" customHeight="1">
      <c r="A26" s="11" t="s">
        <v>302</v>
      </c>
      <c r="B26" s="8" t="s">
        <v>16</v>
      </c>
      <c r="C26" s="8" t="s">
        <v>290</v>
      </c>
      <c r="D26" s="8" t="s">
        <v>303</v>
      </c>
      <c r="E26" s="44" t="s">
        <v>262</v>
      </c>
      <c r="F26" s="44" t="s">
        <v>263</v>
      </c>
      <c r="G26" s="45"/>
      <c r="H26" s="45"/>
      <c r="I26" s="45"/>
      <c r="J26" s="45"/>
      <c r="K26" s="44"/>
      <c r="L26" s="44"/>
      <c r="M26" s="46" t="str">
        <f t="shared" si="0"/>
        <v/>
      </c>
      <c r="N26" s="47"/>
    </row>
    <row r="27" spans="1:14" ht="46.05" customHeight="1">
      <c r="A27" s="11" t="s">
        <v>304</v>
      </c>
      <c r="B27" s="8" t="s">
        <v>16</v>
      </c>
      <c r="C27" s="8" t="s">
        <v>290</v>
      </c>
      <c r="D27" s="8" t="s">
        <v>305</v>
      </c>
      <c r="E27" s="44" t="s">
        <v>262</v>
      </c>
      <c r="F27" s="44" t="s">
        <v>263</v>
      </c>
      <c r="G27" s="45"/>
      <c r="H27" s="45"/>
      <c r="I27" s="45"/>
      <c r="J27" s="45"/>
      <c r="K27" s="44"/>
      <c r="L27" s="44"/>
      <c r="M27" s="46" t="str">
        <f t="shared" si="0"/>
        <v/>
      </c>
      <c r="N27" s="47"/>
    </row>
    <row r="28" spans="1:14" ht="46.05" customHeight="1">
      <c r="A28" s="11" t="s">
        <v>306</v>
      </c>
      <c r="B28" s="8" t="s">
        <v>16</v>
      </c>
      <c r="C28" s="8" t="s">
        <v>290</v>
      </c>
      <c r="D28" s="8" t="s">
        <v>307</v>
      </c>
      <c r="E28" s="44" t="s">
        <v>262</v>
      </c>
      <c r="F28" s="44" t="s">
        <v>263</v>
      </c>
      <c r="G28" s="45"/>
      <c r="H28" s="45"/>
      <c r="I28" s="45"/>
      <c r="J28" s="45"/>
      <c r="K28" s="44"/>
      <c r="L28" s="44"/>
      <c r="M28" s="46" t="str">
        <f t="shared" si="0"/>
        <v/>
      </c>
      <c r="N28" s="47"/>
    </row>
    <row r="29" spans="1:14" ht="46.05" customHeight="1">
      <c r="A29" s="11" t="s">
        <v>308</v>
      </c>
      <c r="B29" s="8" t="s">
        <v>16</v>
      </c>
      <c r="C29" s="8" t="s">
        <v>309</v>
      </c>
      <c r="D29" s="8" t="s">
        <v>310</v>
      </c>
      <c r="E29" s="44" t="s">
        <v>262</v>
      </c>
      <c r="F29" s="44" t="s">
        <v>263</v>
      </c>
      <c r="G29" s="45"/>
      <c r="H29" s="45"/>
      <c r="I29" s="45"/>
      <c r="J29" s="45"/>
      <c r="K29" s="44"/>
      <c r="L29" s="44"/>
      <c r="M29" s="46" t="str">
        <f t="shared" si="0"/>
        <v/>
      </c>
      <c r="N29" s="47"/>
    </row>
    <row r="30" spans="1:14" ht="46.05" customHeight="1">
      <c r="A30" s="11" t="s">
        <v>311</v>
      </c>
      <c r="B30" s="8" t="s">
        <v>16</v>
      </c>
      <c r="C30" s="8" t="s">
        <v>309</v>
      </c>
      <c r="D30" s="8" t="s">
        <v>312</v>
      </c>
      <c r="E30" s="44" t="s">
        <v>262</v>
      </c>
      <c r="F30" s="44" t="s">
        <v>263</v>
      </c>
      <c r="G30" s="45"/>
      <c r="H30" s="45"/>
      <c r="I30" s="45"/>
      <c r="J30" s="45"/>
      <c r="K30" s="44"/>
      <c r="L30" s="44"/>
      <c r="M30" s="46" t="str">
        <f t="shared" si="0"/>
        <v/>
      </c>
      <c r="N30" s="47"/>
    </row>
    <row r="31" spans="1:14" ht="46.05" customHeight="1">
      <c r="A31" s="11" t="s">
        <v>313</v>
      </c>
      <c r="B31" s="8" t="s">
        <v>16</v>
      </c>
      <c r="C31" s="8" t="s">
        <v>309</v>
      </c>
      <c r="D31" s="8" t="s">
        <v>314</v>
      </c>
      <c r="E31" s="44" t="s">
        <v>262</v>
      </c>
      <c r="F31" s="44" t="s">
        <v>263</v>
      </c>
      <c r="G31" s="45"/>
      <c r="H31" s="45"/>
      <c r="I31" s="45"/>
      <c r="J31" s="45"/>
      <c r="K31" s="44"/>
      <c r="L31" s="44"/>
      <c r="M31" s="46" t="str">
        <f t="shared" si="0"/>
        <v/>
      </c>
      <c r="N31" s="47"/>
    </row>
    <row r="32" spans="1:14" ht="46.05" customHeight="1">
      <c r="A32" s="11" t="s">
        <v>315</v>
      </c>
      <c r="B32" s="8" t="s">
        <v>16</v>
      </c>
      <c r="C32" s="8" t="s">
        <v>316</v>
      </c>
      <c r="D32" s="8" t="s">
        <v>317</v>
      </c>
      <c r="E32" s="44" t="s">
        <v>262</v>
      </c>
      <c r="F32" s="44" t="s">
        <v>263</v>
      </c>
      <c r="G32" s="45"/>
      <c r="H32" s="45"/>
      <c r="I32" s="45"/>
      <c r="J32" s="45"/>
      <c r="K32" s="44"/>
      <c r="L32" s="44"/>
      <c r="M32" s="46" t="str">
        <f t="shared" si="0"/>
        <v/>
      </c>
      <c r="N32" s="47"/>
    </row>
    <row r="33" spans="1:14" ht="46.05" customHeight="1">
      <c r="A33" s="11" t="s">
        <v>318</v>
      </c>
      <c r="B33" s="8" t="s">
        <v>16</v>
      </c>
      <c r="C33" s="8" t="s">
        <v>319</v>
      </c>
      <c r="D33" s="8" t="s">
        <v>320</v>
      </c>
      <c r="E33" s="44" t="s">
        <v>262</v>
      </c>
      <c r="F33" s="44" t="s">
        <v>263</v>
      </c>
      <c r="G33" s="45"/>
      <c r="H33" s="45"/>
      <c r="I33" s="45"/>
      <c r="J33" s="45"/>
      <c r="K33" s="44"/>
      <c r="L33" s="44"/>
      <c r="M33" s="46" t="str">
        <f t="shared" si="0"/>
        <v/>
      </c>
      <c r="N33" s="47"/>
    </row>
    <row r="34" spans="1:14" ht="46.05" customHeight="1">
      <c r="A34" s="11" t="s">
        <v>321</v>
      </c>
      <c r="B34" s="8" t="s">
        <v>16</v>
      </c>
      <c r="C34" s="8" t="s">
        <v>319</v>
      </c>
      <c r="D34" s="8" t="s">
        <v>322</v>
      </c>
      <c r="E34" s="44" t="s">
        <v>262</v>
      </c>
      <c r="F34" s="44" t="s">
        <v>263</v>
      </c>
      <c r="G34" s="45"/>
      <c r="H34" s="45"/>
      <c r="I34" s="45"/>
      <c r="J34" s="45"/>
      <c r="K34" s="44"/>
      <c r="L34" s="44"/>
      <c r="M34" s="46" t="str">
        <f t="shared" si="0"/>
        <v/>
      </c>
      <c r="N34" s="47"/>
    </row>
    <row r="35" spans="1:14" ht="46.05" customHeight="1">
      <c r="A35" s="11" t="s">
        <v>323</v>
      </c>
      <c r="B35" s="8" t="s">
        <v>22</v>
      </c>
      <c r="C35" s="8" t="s">
        <v>260</v>
      </c>
      <c r="D35" s="8" t="s">
        <v>324</v>
      </c>
      <c r="E35" s="44" t="s">
        <v>262</v>
      </c>
      <c r="F35" s="44" t="s">
        <v>263</v>
      </c>
      <c r="G35" s="45"/>
      <c r="H35" s="45"/>
      <c r="I35" s="45"/>
      <c r="J35" s="45"/>
      <c r="K35" s="44"/>
      <c r="L35" s="44"/>
      <c r="M35" s="46" t="str">
        <f t="shared" si="0"/>
        <v/>
      </c>
      <c r="N35" s="47"/>
    </row>
    <row r="36" spans="1:14" ht="46.05" customHeight="1">
      <c r="A36" s="11" t="s">
        <v>325</v>
      </c>
      <c r="B36" s="8" t="s">
        <v>22</v>
      </c>
      <c r="C36" s="8" t="s">
        <v>260</v>
      </c>
      <c r="D36" s="8" t="s">
        <v>326</v>
      </c>
      <c r="E36" s="44" t="s">
        <v>262</v>
      </c>
      <c r="F36" s="44" t="s">
        <v>263</v>
      </c>
      <c r="G36" s="45"/>
      <c r="H36" s="45"/>
      <c r="I36" s="45"/>
      <c r="J36" s="45"/>
      <c r="K36" s="44"/>
      <c r="L36" s="44"/>
      <c r="M36" s="46" t="str">
        <f t="shared" si="0"/>
        <v/>
      </c>
      <c r="N36" s="47"/>
    </row>
    <row r="37" spans="1:14" ht="46.05" customHeight="1">
      <c r="A37" s="11" t="s">
        <v>327</v>
      </c>
      <c r="B37" s="8" t="s">
        <v>22</v>
      </c>
      <c r="C37" s="8" t="s">
        <v>260</v>
      </c>
      <c r="D37" s="8" t="s">
        <v>328</v>
      </c>
      <c r="E37" s="44" t="s">
        <v>262</v>
      </c>
      <c r="F37" s="44" t="s">
        <v>263</v>
      </c>
      <c r="G37" s="45"/>
      <c r="H37" s="45"/>
      <c r="I37" s="45"/>
      <c r="J37" s="45"/>
      <c r="K37" s="44"/>
      <c r="L37" s="44"/>
      <c r="M37" s="46" t="str">
        <f t="shared" si="0"/>
        <v/>
      </c>
      <c r="N37" s="47"/>
    </row>
    <row r="38" spans="1:14" ht="46.05" customHeight="1">
      <c r="A38" s="11" t="s">
        <v>329</v>
      </c>
      <c r="B38" s="8" t="s">
        <v>22</v>
      </c>
      <c r="C38" s="8" t="s">
        <v>260</v>
      </c>
      <c r="D38" s="8" t="s">
        <v>330</v>
      </c>
      <c r="E38" s="44" t="s">
        <v>262</v>
      </c>
      <c r="F38" s="44" t="s">
        <v>263</v>
      </c>
      <c r="G38" s="45"/>
      <c r="H38" s="45"/>
      <c r="I38" s="45"/>
      <c r="J38" s="45"/>
      <c r="K38" s="44"/>
      <c r="L38" s="44"/>
      <c r="M38" s="46" t="str">
        <f t="shared" si="0"/>
        <v/>
      </c>
      <c r="N38" s="47"/>
    </row>
    <row r="39" spans="1:14" ht="46.05" customHeight="1">
      <c r="A39" s="11" t="s">
        <v>331</v>
      </c>
      <c r="B39" s="8" t="s">
        <v>22</v>
      </c>
      <c r="C39" s="8" t="s">
        <v>260</v>
      </c>
      <c r="D39" s="8" t="s">
        <v>332</v>
      </c>
      <c r="E39" s="44" t="s">
        <v>262</v>
      </c>
      <c r="F39" s="44" t="s">
        <v>263</v>
      </c>
      <c r="G39" s="45"/>
      <c r="H39" s="45"/>
      <c r="I39" s="45"/>
      <c r="J39" s="45"/>
      <c r="K39" s="44"/>
      <c r="L39" s="44"/>
      <c r="M39" s="46" t="str">
        <f t="shared" si="0"/>
        <v/>
      </c>
      <c r="N39" s="47"/>
    </row>
    <row r="40" spans="1:14" ht="46.05" customHeight="1">
      <c r="A40" s="11" t="s">
        <v>333</v>
      </c>
      <c r="B40" s="8" t="s">
        <v>22</v>
      </c>
      <c r="C40" s="8" t="s">
        <v>260</v>
      </c>
      <c r="D40" s="8" t="s">
        <v>334</v>
      </c>
      <c r="E40" s="44" t="s">
        <v>262</v>
      </c>
      <c r="F40" s="44" t="s">
        <v>263</v>
      </c>
      <c r="G40" s="45"/>
      <c r="H40" s="45"/>
      <c r="I40" s="45"/>
      <c r="J40" s="45"/>
      <c r="K40" s="44"/>
      <c r="L40" s="44"/>
      <c r="M40" s="46" t="str">
        <f t="shared" ref="M40:M71" si="1">IF(OR(K40="",L40=""),"",IFERROR(L40/K40,0))</f>
        <v/>
      </c>
      <c r="N40" s="47"/>
    </row>
    <row r="41" spans="1:14" ht="46.05" customHeight="1">
      <c r="A41" s="11" t="s">
        <v>335</v>
      </c>
      <c r="B41" s="8" t="s">
        <v>22</v>
      </c>
      <c r="C41" s="8" t="s">
        <v>260</v>
      </c>
      <c r="D41" s="8" t="s">
        <v>336</v>
      </c>
      <c r="E41" s="44" t="s">
        <v>262</v>
      </c>
      <c r="F41" s="44" t="s">
        <v>263</v>
      </c>
      <c r="G41" s="45"/>
      <c r="H41" s="45"/>
      <c r="I41" s="45"/>
      <c r="J41" s="45"/>
      <c r="K41" s="44"/>
      <c r="L41" s="44"/>
      <c r="M41" s="46" t="str">
        <f t="shared" si="1"/>
        <v/>
      </c>
      <c r="N41" s="47"/>
    </row>
    <row r="42" spans="1:14" ht="46.05" customHeight="1">
      <c r="A42" s="11" t="s">
        <v>337</v>
      </c>
      <c r="B42" s="8" t="s">
        <v>22</v>
      </c>
      <c r="C42" s="8" t="s">
        <v>260</v>
      </c>
      <c r="D42" s="8" t="s">
        <v>338</v>
      </c>
      <c r="E42" s="44" t="s">
        <v>262</v>
      </c>
      <c r="F42" s="44" t="s">
        <v>263</v>
      </c>
      <c r="G42" s="45"/>
      <c r="H42" s="45"/>
      <c r="I42" s="45"/>
      <c r="J42" s="45"/>
      <c r="K42" s="44"/>
      <c r="L42" s="44"/>
      <c r="M42" s="46" t="str">
        <f t="shared" si="1"/>
        <v/>
      </c>
      <c r="N42" s="47"/>
    </row>
    <row r="43" spans="1:14" ht="46.05" customHeight="1">
      <c r="A43" s="11" t="s">
        <v>339</v>
      </c>
      <c r="B43" s="8" t="s">
        <v>22</v>
      </c>
      <c r="C43" s="8" t="s">
        <v>260</v>
      </c>
      <c r="D43" s="8" t="s">
        <v>340</v>
      </c>
      <c r="E43" s="44" t="s">
        <v>262</v>
      </c>
      <c r="F43" s="44" t="s">
        <v>263</v>
      </c>
      <c r="G43" s="45"/>
      <c r="H43" s="45"/>
      <c r="I43" s="45"/>
      <c r="J43" s="45"/>
      <c r="K43" s="44"/>
      <c r="L43" s="44"/>
      <c r="M43" s="46" t="str">
        <f t="shared" si="1"/>
        <v/>
      </c>
      <c r="N43" s="47"/>
    </row>
    <row r="44" spans="1:14" ht="46.05" customHeight="1">
      <c r="A44" s="11" t="s">
        <v>341</v>
      </c>
      <c r="B44" s="8" t="s">
        <v>22</v>
      </c>
      <c r="C44" s="8" t="s">
        <v>260</v>
      </c>
      <c r="D44" s="8" t="s">
        <v>342</v>
      </c>
      <c r="E44" s="44" t="s">
        <v>262</v>
      </c>
      <c r="F44" s="44" t="s">
        <v>263</v>
      </c>
      <c r="G44" s="45"/>
      <c r="H44" s="45"/>
      <c r="I44" s="45"/>
      <c r="J44" s="45"/>
      <c r="K44" s="44"/>
      <c r="L44" s="44"/>
      <c r="M44" s="46" t="str">
        <f t="shared" si="1"/>
        <v/>
      </c>
      <c r="N44" s="47"/>
    </row>
    <row r="45" spans="1:14" ht="46.05" customHeight="1">
      <c r="A45" s="11" t="s">
        <v>343</v>
      </c>
      <c r="B45" s="8" t="s">
        <v>22</v>
      </c>
      <c r="C45" s="8" t="s">
        <v>260</v>
      </c>
      <c r="D45" s="8" t="s">
        <v>344</v>
      </c>
      <c r="E45" s="44" t="s">
        <v>262</v>
      </c>
      <c r="F45" s="44" t="s">
        <v>263</v>
      </c>
      <c r="G45" s="45"/>
      <c r="H45" s="45"/>
      <c r="I45" s="45"/>
      <c r="J45" s="45"/>
      <c r="K45" s="44"/>
      <c r="L45" s="44"/>
      <c r="M45" s="46" t="str">
        <f t="shared" si="1"/>
        <v/>
      </c>
      <c r="N45" s="47"/>
    </row>
    <row r="46" spans="1:14" ht="46.05" customHeight="1">
      <c r="A46" s="11" t="s">
        <v>345</v>
      </c>
      <c r="B46" s="8" t="s">
        <v>22</v>
      </c>
      <c r="C46" s="8" t="s">
        <v>260</v>
      </c>
      <c r="D46" s="8" t="s">
        <v>346</v>
      </c>
      <c r="E46" s="44" t="s">
        <v>262</v>
      </c>
      <c r="F46" s="44" t="s">
        <v>263</v>
      </c>
      <c r="G46" s="45"/>
      <c r="H46" s="45"/>
      <c r="I46" s="45"/>
      <c r="J46" s="45"/>
      <c r="K46" s="44"/>
      <c r="L46" s="44"/>
      <c r="M46" s="46" t="str">
        <f t="shared" si="1"/>
        <v/>
      </c>
      <c r="N46" s="47"/>
    </row>
    <row r="47" spans="1:14" ht="46.05" customHeight="1">
      <c r="A47" s="11" t="s">
        <v>347</v>
      </c>
      <c r="B47" s="8" t="s">
        <v>22</v>
      </c>
      <c r="C47" s="8" t="s">
        <v>260</v>
      </c>
      <c r="D47" s="8" t="s">
        <v>348</v>
      </c>
      <c r="E47" s="44" t="s">
        <v>262</v>
      </c>
      <c r="F47" s="44" t="s">
        <v>263</v>
      </c>
      <c r="G47" s="45"/>
      <c r="H47" s="45"/>
      <c r="I47" s="45"/>
      <c r="J47" s="45"/>
      <c r="K47" s="44"/>
      <c r="L47" s="44"/>
      <c r="M47" s="46" t="str">
        <f t="shared" si="1"/>
        <v/>
      </c>
      <c r="N47" s="47"/>
    </row>
    <row r="48" spans="1:14" ht="46.05" customHeight="1">
      <c r="A48" s="11" t="s">
        <v>349</v>
      </c>
      <c r="B48" s="8" t="s">
        <v>26</v>
      </c>
      <c r="C48" s="8" t="s">
        <v>260</v>
      </c>
      <c r="D48" s="8" t="s">
        <v>350</v>
      </c>
      <c r="E48" s="44" t="s">
        <v>262</v>
      </c>
      <c r="F48" s="44" t="s">
        <v>263</v>
      </c>
      <c r="G48" s="45"/>
      <c r="H48" s="45"/>
      <c r="I48" s="45"/>
      <c r="J48" s="45"/>
      <c r="K48" s="44"/>
      <c r="L48" s="44"/>
      <c r="M48" s="46" t="str">
        <f t="shared" si="1"/>
        <v/>
      </c>
      <c r="N48" s="47"/>
    </row>
    <row r="49" spans="1:14" ht="46.05" customHeight="1">
      <c r="A49" s="11" t="s">
        <v>351</v>
      </c>
      <c r="B49" s="8" t="s">
        <v>26</v>
      </c>
      <c r="C49" s="8" t="s">
        <v>260</v>
      </c>
      <c r="D49" s="8" t="s">
        <v>352</v>
      </c>
      <c r="E49" s="44" t="s">
        <v>262</v>
      </c>
      <c r="F49" s="44" t="s">
        <v>263</v>
      </c>
      <c r="G49" s="45"/>
      <c r="H49" s="45"/>
      <c r="I49" s="45"/>
      <c r="J49" s="45"/>
      <c r="K49" s="44"/>
      <c r="L49" s="44"/>
      <c r="M49" s="46" t="str">
        <f t="shared" si="1"/>
        <v/>
      </c>
      <c r="N49" s="47"/>
    </row>
    <row r="50" spans="1:14" ht="46.05" customHeight="1">
      <c r="A50" s="11" t="s">
        <v>353</v>
      </c>
      <c r="B50" s="8" t="s">
        <v>26</v>
      </c>
      <c r="C50" s="8" t="s">
        <v>260</v>
      </c>
      <c r="D50" s="8" t="s">
        <v>354</v>
      </c>
      <c r="E50" s="44" t="s">
        <v>262</v>
      </c>
      <c r="F50" s="44" t="s">
        <v>263</v>
      </c>
      <c r="G50" s="45"/>
      <c r="H50" s="45"/>
      <c r="I50" s="45"/>
      <c r="J50" s="45"/>
      <c r="K50" s="44"/>
      <c r="L50" s="44"/>
      <c r="M50" s="46" t="str">
        <f t="shared" si="1"/>
        <v/>
      </c>
      <c r="N50" s="47"/>
    </row>
    <row r="51" spans="1:14" ht="46.05" customHeight="1">
      <c r="A51" s="11" t="s">
        <v>355</v>
      </c>
      <c r="B51" s="8" t="s">
        <v>26</v>
      </c>
      <c r="C51" s="8" t="s">
        <v>260</v>
      </c>
      <c r="D51" s="8" t="s">
        <v>356</v>
      </c>
      <c r="E51" s="44" t="s">
        <v>262</v>
      </c>
      <c r="F51" s="44" t="s">
        <v>263</v>
      </c>
      <c r="G51" s="45"/>
      <c r="H51" s="45"/>
      <c r="I51" s="45"/>
      <c r="J51" s="45"/>
      <c r="K51" s="44"/>
      <c r="L51" s="44"/>
      <c r="M51" s="46" t="str">
        <f t="shared" si="1"/>
        <v/>
      </c>
      <c r="N51" s="47"/>
    </row>
    <row r="52" spans="1:14" ht="46.05" customHeight="1">
      <c r="A52" s="11" t="s">
        <v>357</v>
      </c>
      <c r="B52" s="8" t="s">
        <v>26</v>
      </c>
      <c r="C52" s="8" t="s">
        <v>260</v>
      </c>
      <c r="D52" s="8" t="s">
        <v>358</v>
      </c>
      <c r="E52" s="44" t="s">
        <v>262</v>
      </c>
      <c r="F52" s="44" t="s">
        <v>263</v>
      </c>
      <c r="G52" s="45"/>
      <c r="H52" s="45"/>
      <c r="I52" s="45"/>
      <c r="J52" s="45"/>
      <c r="K52" s="44"/>
      <c r="L52" s="44"/>
      <c r="M52" s="46" t="str">
        <f t="shared" si="1"/>
        <v/>
      </c>
      <c r="N52" s="47"/>
    </row>
    <row r="53" spans="1:14" ht="46.05" customHeight="1">
      <c r="A53" s="11" t="s">
        <v>359</v>
      </c>
      <c r="B53" s="8" t="s">
        <v>26</v>
      </c>
      <c r="C53" s="8" t="s">
        <v>260</v>
      </c>
      <c r="D53" s="8" t="s">
        <v>360</v>
      </c>
      <c r="E53" s="44" t="s">
        <v>262</v>
      </c>
      <c r="F53" s="44" t="s">
        <v>263</v>
      </c>
      <c r="G53" s="45"/>
      <c r="H53" s="45"/>
      <c r="I53" s="45"/>
      <c r="J53" s="45"/>
      <c r="K53" s="44"/>
      <c r="L53" s="44"/>
      <c r="M53" s="46" t="str">
        <f t="shared" si="1"/>
        <v/>
      </c>
      <c r="N53" s="47"/>
    </row>
    <row r="54" spans="1:14" ht="46.05" customHeight="1">
      <c r="A54" s="11" t="s">
        <v>361</v>
      </c>
      <c r="B54" s="8" t="s">
        <v>26</v>
      </c>
      <c r="C54" s="8" t="s">
        <v>260</v>
      </c>
      <c r="D54" s="8" t="s">
        <v>362</v>
      </c>
      <c r="E54" s="44" t="s">
        <v>262</v>
      </c>
      <c r="F54" s="44" t="s">
        <v>263</v>
      </c>
      <c r="G54" s="45"/>
      <c r="H54" s="45"/>
      <c r="I54" s="45"/>
      <c r="J54" s="45"/>
      <c r="K54" s="44"/>
      <c r="L54" s="44"/>
      <c r="M54" s="46" t="str">
        <f t="shared" si="1"/>
        <v/>
      </c>
      <c r="N54" s="47"/>
    </row>
    <row r="55" spans="1:14" ht="46.05" customHeight="1">
      <c r="A55" s="11" t="s">
        <v>363</v>
      </c>
      <c r="B55" s="8" t="s">
        <v>26</v>
      </c>
      <c r="C55" s="8" t="s">
        <v>260</v>
      </c>
      <c r="D55" s="8" t="s">
        <v>364</v>
      </c>
      <c r="E55" s="44" t="s">
        <v>262</v>
      </c>
      <c r="F55" s="44" t="s">
        <v>263</v>
      </c>
      <c r="G55" s="45"/>
      <c r="H55" s="45"/>
      <c r="I55" s="45"/>
      <c r="J55" s="45"/>
      <c r="K55" s="44"/>
      <c r="L55" s="44"/>
      <c r="M55" s="46" t="str">
        <f t="shared" si="1"/>
        <v/>
      </c>
      <c r="N55" s="47"/>
    </row>
    <row r="56" spans="1:14" ht="46.05" customHeight="1">
      <c r="A56" s="11" t="s">
        <v>365</v>
      </c>
      <c r="B56" s="8" t="s">
        <v>26</v>
      </c>
      <c r="C56" s="8" t="s">
        <v>260</v>
      </c>
      <c r="D56" s="8" t="s">
        <v>366</v>
      </c>
      <c r="E56" s="44" t="s">
        <v>262</v>
      </c>
      <c r="F56" s="44" t="s">
        <v>263</v>
      </c>
      <c r="G56" s="45"/>
      <c r="H56" s="45"/>
      <c r="I56" s="45"/>
      <c r="J56" s="45"/>
      <c r="K56" s="44"/>
      <c r="L56" s="44"/>
      <c r="M56" s="46" t="str">
        <f t="shared" si="1"/>
        <v/>
      </c>
      <c r="N56" s="47"/>
    </row>
    <row r="57" spans="1:14" ht="46.05" customHeight="1">
      <c r="A57" s="11" t="s">
        <v>367</v>
      </c>
      <c r="B57" s="8" t="s">
        <v>26</v>
      </c>
      <c r="C57" s="8" t="s">
        <v>368</v>
      </c>
      <c r="D57" s="8" t="s">
        <v>369</v>
      </c>
      <c r="E57" s="44" t="s">
        <v>262</v>
      </c>
      <c r="F57" s="44" t="s">
        <v>263</v>
      </c>
      <c r="G57" s="45"/>
      <c r="H57" s="45"/>
      <c r="I57" s="45"/>
      <c r="J57" s="45"/>
      <c r="K57" s="44"/>
      <c r="L57" s="44"/>
      <c r="M57" s="46" t="str">
        <f t="shared" si="1"/>
        <v/>
      </c>
      <c r="N57" s="47"/>
    </row>
    <row r="58" spans="1:14" ht="46.05" customHeight="1">
      <c r="A58" s="11" t="s">
        <v>370</v>
      </c>
      <c r="B58" s="8" t="s">
        <v>30</v>
      </c>
      <c r="C58" s="8" t="s">
        <v>260</v>
      </c>
      <c r="D58" s="8" t="s">
        <v>371</v>
      </c>
      <c r="E58" s="44" t="s">
        <v>262</v>
      </c>
      <c r="F58" s="44" t="s">
        <v>263</v>
      </c>
      <c r="G58" s="45"/>
      <c r="H58" s="45"/>
      <c r="I58" s="45"/>
      <c r="J58" s="45"/>
      <c r="K58" s="44"/>
      <c r="L58" s="44"/>
      <c r="M58" s="46" t="str">
        <f t="shared" si="1"/>
        <v/>
      </c>
      <c r="N58" s="47"/>
    </row>
    <row r="59" spans="1:14" ht="46.05" customHeight="1">
      <c r="A59" s="11" t="s">
        <v>372</v>
      </c>
      <c r="B59" s="8" t="s">
        <v>30</v>
      </c>
      <c r="C59" s="8" t="s">
        <v>260</v>
      </c>
      <c r="D59" s="8" t="s">
        <v>373</v>
      </c>
      <c r="E59" s="44" t="s">
        <v>262</v>
      </c>
      <c r="F59" s="44" t="s">
        <v>263</v>
      </c>
      <c r="G59" s="45"/>
      <c r="H59" s="45"/>
      <c r="I59" s="45"/>
      <c r="J59" s="45"/>
      <c r="K59" s="44"/>
      <c r="L59" s="44"/>
      <c r="M59" s="46" t="str">
        <f t="shared" si="1"/>
        <v/>
      </c>
      <c r="N59" s="47"/>
    </row>
    <row r="60" spans="1:14" ht="46.05" customHeight="1">
      <c r="A60" s="11" t="s">
        <v>374</v>
      </c>
      <c r="B60" s="8" t="s">
        <v>30</v>
      </c>
      <c r="C60" s="8" t="s">
        <v>260</v>
      </c>
      <c r="D60" s="8" t="s">
        <v>375</v>
      </c>
      <c r="E60" s="44" t="s">
        <v>262</v>
      </c>
      <c r="F60" s="44" t="s">
        <v>263</v>
      </c>
      <c r="G60" s="45"/>
      <c r="H60" s="45"/>
      <c r="I60" s="45"/>
      <c r="J60" s="45"/>
      <c r="K60" s="44"/>
      <c r="L60" s="44"/>
      <c r="M60" s="46" t="str">
        <f t="shared" si="1"/>
        <v/>
      </c>
      <c r="N60" s="47"/>
    </row>
    <row r="61" spans="1:14" ht="46.05" customHeight="1">
      <c r="A61" s="11" t="s">
        <v>376</v>
      </c>
      <c r="B61" s="8" t="s">
        <v>30</v>
      </c>
      <c r="C61" s="8" t="s">
        <v>260</v>
      </c>
      <c r="D61" s="8" t="s">
        <v>377</v>
      </c>
      <c r="E61" s="44" t="s">
        <v>262</v>
      </c>
      <c r="F61" s="44" t="s">
        <v>263</v>
      </c>
      <c r="G61" s="45"/>
      <c r="H61" s="45"/>
      <c r="I61" s="45"/>
      <c r="J61" s="45"/>
      <c r="K61" s="44"/>
      <c r="L61" s="44"/>
      <c r="M61" s="46" t="str">
        <f t="shared" si="1"/>
        <v/>
      </c>
      <c r="N61" s="47"/>
    </row>
    <row r="62" spans="1:14" ht="46.05" customHeight="1">
      <c r="A62" s="11" t="s">
        <v>378</v>
      </c>
      <c r="B62" s="8" t="s">
        <v>30</v>
      </c>
      <c r="C62" s="8" t="s">
        <v>260</v>
      </c>
      <c r="D62" s="8" t="s">
        <v>379</v>
      </c>
      <c r="E62" s="44" t="s">
        <v>262</v>
      </c>
      <c r="F62" s="44" t="s">
        <v>263</v>
      </c>
      <c r="G62" s="45"/>
      <c r="H62" s="45"/>
      <c r="I62" s="45"/>
      <c r="J62" s="45"/>
      <c r="K62" s="44"/>
      <c r="L62" s="44"/>
      <c r="M62" s="46" t="str">
        <f t="shared" si="1"/>
        <v/>
      </c>
      <c r="N62" s="47"/>
    </row>
    <row r="63" spans="1:14" ht="46.05" customHeight="1">
      <c r="A63" s="11" t="s">
        <v>380</v>
      </c>
      <c r="B63" s="8" t="s">
        <v>30</v>
      </c>
      <c r="C63" s="8" t="s">
        <v>260</v>
      </c>
      <c r="D63" s="8" t="s">
        <v>381</v>
      </c>
      <c r="E63" s="44" t="s">
        <v>262</v>
      </c>
      <c r="F63" s="44" t="s">
        <v>263</v>
      </c>
      <c r="G63" s="45"/>
      <c r="H63" s="45"/>
      <c r="I63" s="45"/>
      <c r="J63" s="45"/>
      <c r="K63" s="44"/>
      <c r="L63" s="44"/>
      <c r="M63" s="46" t="str">
        <f t="shared" si="1"/>
        <v/>
      </c>
      <c r="N63" s="47"/>
    </row>
    <row r="64" spans="1:14" ht="46.05" customHeight="1">
      <c r="A64" s="11" t="s">
        <v>382</v>
      </c>
      <c r="B64" s="8" t="s">
        <v>30</v>
      </c>
      <c r="C64" s="8" t="s">
        <v>260</v>
      </c>
      <c r="D64" s="8" t="s">
        <v>383</v>
      </c>
      <c r="E64" s="44" t="s">
        <v>262</v>
      </c>
      <c r="F64" s="44" t="s">
        <v>263</v>
      </c>
      <c r="G64" s="45"/>
      <c r="H64" s="45"/>
      <c r="I64" s="45"/>
      <c r="J64" s="45"/>
      <c r="K64" s="44"/>
      <c r="L64" s="44"/>
      <c r="M64" s="46" t="str">
        <f t="shared" si="1"/>
        <v/>
      </c>
      <c r="N64" s="47"/>
    </row>
    <row r="65" spans="1:14" ht="46.05" customHeight="1">
      <c r="A65" s="11" t="s">
        <v>384</v>
      </c>
      <c r="B65" s="8" t="s">
        <v>30</v>
      </c>
      <c r="C65" s="8" t="s">
        <v>260</v>
      </c>
      <c r="D65" s="8" t="s">
        <v>385</v>
      </c>
      <c r="E65" s="44" t="s">
        <v>262</v>
      </c>
      <c r="F65" s="44" t="s">
        <v>263</v>
      </c>
      <c r="G65" s="45"/>
      <c r="H65" s="45"/>
      <c r="I65" s="45"/>
      <c r="J65" s="45"/>
      <c r="K65" s="44"/>
      <c r="L65" s="44"/>
      <c r="M65" s="46" t="str">
        <f t="shared" si="1"/>
        <v/>
      </c>
      <c r="N65" s="47"/>
    </row>
    <row r="66" spans="1:14" ht="46.05" customHeight="1">
      <c r="A66" s="11" t="s">
        <v>386</v>
      </c>
      <c r="B66" s="8" t="s">
        <v>30</v>
      </c>
      <c r="C66" s="8" t="s">
        <v>387</v>
      </c>
      <c r="D66" s="8" t="s">
        <v>388</v>
      </c>
      <c r="E66" s="44" t="s">
        <v>262</v>
      </c>
      <c r="F66" s="44" t="s">
        <v>263</v>
      </c>
      <c r="G66" s="45"/>
      <c r="H66" s="45"/>
      <c r="I66" s="45"/>
      <c r="J66" s="45"/>
      <c r="K66" s="44"/>
      <c r="L66" s="44"/>
      <c r="M66" s="46" t="str">
        <f t="shared" si="1"/>
        <v/>
      </c>
      <c r="N66" s="47"/>
    </row>
    <row r="67" spans="1:14" ht="46.05" customHeight="1">
      <c r="A67" s="11" t="s">
        <v>389</v>
      </c>
      <c r="B67" s="8" t="s">
        <v>30</v>
      </c>
      <c r="C67" s="8" t="s">
        <v>387</v>
      </c>
      <c r="D67" s="8" t="s">
        <v>390</v>
      </c>
      <c r="E67" s="44" t="s">
        <v>262</v>
      </c>
      <c r="F67" s="44" t="s">
        <v>263</v>
      </c>
      <c r="G67" s="45"/>
      <c r="H67" s="45"/>
      <c r="I67" s="45"/>
      <c r="J67" s="45"/>
      <c r="K67" s="44"/>
      <c r="L67" s="44"/>
      <c r="M67" s="46" t="str">
        <f t="shared" si="1"/>
        <v/>
      </c>
      <c r="N67" s="47"/>
    </row>
    <row r="68" spans="1:14" ht="46.05" customHeight="1">
      <c r="A68" s="11" t="s">
        <v>391</v>
      </c>
      <c r="B68" s="8" t="s">
        <v>30</v>
      </c>
      <c r="C68" s="8" t="s">
        <v>387</v>
      </c>
      <c r="D68" s="8" t="s">
        <v>392</v>
      </c>
      <c r="E68" s="44" t="s">
        <v>262</v>
      </c>
      <c r="F68" s="44" t="s">
        <v>263</v>
      </c>
      <c r="G68" s="45"/>
      <c r="H68" s="45"/>
      <c r="I68" s="45"/>
      <c r="J68" s="45"/>
      <c r="K68" s="44"/>
      <c r="L68" s="44"/>
      <c r="M68" s="46" t="str">
        <f t="shared" si="1"/>
        <v/>
      </c>
      <c r="N68" s="47"/>
    </row>
    <row r="69" spans="1:14" ht="46.05" customHeight="1">
      <c r="A69" s="11" t="s">
        <v>393</v>
      </c>
      <c r="B69" s="8" t="s">
        <v>30</v>
      </c>
      <c r="C69" s="8" t="s">
        <v>394</v>
      </c>
      <c r="D69" s="8" t="s">
        <v>395</v>
      </c>
      <c r="E69" s="44" t="s">
        <v>262</v>
      </c>
      <c r="F69" s="44" t="s">
        <v>263</v>
      </c>
      <c r="G69" s="45"/>
      <c r="H69" s="45"/>
      <c r="I69" s="45"/>
      <c r="J69" s="45"/>
      <c r="K69" s="44"/>
      <c r="L69" s="44"/>
      <c r="M69" s="46" t="str">
        <f t="shared" si="1"/>
        <v/>
      </c>
      <c r="N69" s="47"/>
    </row>
    <row r="70" spans="1:14" ht="46.05" customHeight="1">
      <c r="A70" s="11" t="s">
        <v>396</v>
      </c>
      <c r="B70" s="8" t="s">
        <v>30</v>
      </c>
      <c r="C70" s="8" t="s">
        <v>397</v>
      </c>
      <c r="D70" s="8" t="s">
        <v>398</v>
      </c>
      <c r="E70" s="44" t="s">
        <v>262</v>
      </c>
      <c r="F70" s="44" t="s">
        <v>263</v>
      </c>
      <c r="G70" s="45"/>
      <c r="H70" s="45"/>
      <c r="I70" s="45"/>
      <c r="J70" s="45"/>
      <c r="K70" s="44"/>
      <c r="L70" s="44"/>
      <c r="M70" s="46" t="str">
        <f t="shared" si="1"/>
        <v/>
      </c>
      <c r="N70" s="47"/>
    </row>
    <row r="71" spans="1:14" ht="46.05" customHeight="1">
      <c r="A71" s="11" t="s">
        <v>399</v>
      </c>
      <c r="B71" s="8" t="s">
        <v>30</v>
      </c>
      <c r="C71" s="8" t="s">
        <v>397</v>
      </c>
      <c r="D71" s="8" t="s">
        <v>400</v>
      </c>
      <c r="E71" s="44" t="s">
        <v>262</v>
      </c>
      <c r="F71" s="44" t="s">
        <v>263</v>
      </c>
      <c r="G71" s="45"/>
      <c r="H71" s="45"/>
      <c r="I71" s="45"/>
      <c r="J71" s="45"/>
      <c r="K71" s="44"/>
      <c r="L71" s="44"/>
      <c r="M71" s="46" t="str">
        <f t="shared" si="1"/>
        <v/>
      </c>
      <c r="N71" s="47"/>
    </row>
    <row r="72" spans="1:14" ht="46.05" customHeight="1">
      <c r="A72" s="11" t="s">
        <v>401</v>
      </c>
      <c r="B72" s="8" t="s">
        <v>30</v>
      </c>
      <c r="C72" s="8" t="s">
        <v>397</v>
      </c>
      <c r="D72" s="8" t="s">
        <v>402</v>
      </c>
      <c r="E72" s="44" t="s">
        <v>262</v>
      </c>
      <c r="F72" s="44" t="s">
        <v>263</v>
      </c>
      <c r="G72" s="45"/>
      <c r="H72" s="45"/>
      <c r="I72" s="45"/>
      <c r="J72" s="45"/>
      <c r="K72" s="44"/>
      <c r="L72" s="44"/>
      <c r="M72" s="46" t="str">
        <f t="shared" ref="M72:M103" si="2">IF(OR(K72="",L72=""),"",IFERROR(L72/K72,0))</f>
        <v/>
      </c>
      <c r="N72" s="47"/>
    </row>
    <row r="73" spans="1:14" ht="46.05" customHeight="1">
      <c r="A73" s="11" t="s">
        <v>403</v>
      </c>
      <c r="B73" s="8" t="s">
        <v>30</v>
      </c>
      <c r="C73" s="8" t="s">
        <v>397</v>
      </c>
      <c r="D73" s="8" t="s">
        <v>404</v>
      </c>
      <c r="E73" s="44" t="s">
        <v>262</v>
      </c>
      <c r="F73" s="44" t="s">
        <v>263</v>
      </c>
      <c r="G73" s="45"/>
      <c r="H73" s="45"/>
      <c r="I73" s="45"/>
      <c r="J73" s="45"/>
      <c r="K73" s="44"/>
      <c r="L73" s="44"/>
      <c r="M73" s="46" t="str">
        <f t="shared" si="2"/>
        <v/>
      </c>
      <c r="N73" s="47"/>
    </row>
    <row r="74" spans="1:14" ht="46.05" customHeight="1">
      <c r="A74" s="11" t="s">
        <v>405</v>
      </c>
      <c r="B74" s="8" t="s">
        <v>30</v>
      </c>
      <c r="C74" s="8" t="s">
        <v>397</v>
      </c>
      <c r="D74" s="8" t="s">
        <v>406</v>
      </c>
      <c r="E74" s="44" t="s">
        <v>262</v>
      </c>
      <c r="F74" s="44" t="s">
        <v>263</v>
      </c>
      <c r="G74" s="45"/>
      <c r="H74" s="45"/>
      <c r="I74" s="45"/>
      <c r="J74" s="45"/>
      <c r="K74" s="44"/>
      <c r="L74" s="44"/>
      <c r="M74" s="46" t="str">
        <f t="shared" si="2"/>
        <v/>
      </c>
      <c r="N74" s="47"/>
    </row>
    <row r="75" spans="1:14" ht="46.05" customHeight="1">
      <c r="A75" s="11" t="s">
        <v>407</v>
      </c>
      <c r="B75" s="8" t="s">
        <v>30</v>
      </c>
      <c r="C75" s="8" t="s">
        <v>397</v>
      </c>
      <c r="D75" s="8" t="s">
        <v>408</v>
      </c>
      <c r="E75" s="44" t="s">
        <v>262</v>
      </c>
      <c r="F75" s="44" t="s">
        <v>263</v>
      </c>
      <c r="G75" s="45"/>
      <c r="H75" s="45"/>
      <c r="I75" s="45"/>
      <c r="J75" s="45"/>
      <c r="K75" s="44"/>
      <c r="L75" s="44"/>
      <c r="M75" s="46" t="str">
        <f t="shared" si="2"/>
        <v/>
      </c>
      <c r="N75" s="47"/>
    </row>
    <row r="76" spans="1:14" ht="46.05" customHeight="1">
      <c r="A76" s="11" t="s">
        <v>409</v>
      </c>
      <c r="B76" s="8" t="s">
        <v>30</v>
      </c>
      <c r="C76" s="8" t="s">
        <v>410</v>
      </c>
      <c r="D76" s="8" t="s">
        <v>411</v>
      </c>
      <c r="E76" s="44" t="s">
        <v>262</v>
      </c>
      <c r="F76" s="44" t="s">
        <v>263</v>
      </c>
      <c r="G76" s="45"/>
      <c r="H76" s="45"/>
      <c r="I76" s="45"/>
      <c r="J76" s="45"/>
      <c r="K76" s="44"/>
      <c r="L76" s="44"/>
      <c r="M76" s="46" t="str">
        <f t="shared" si="2"/>
        <v/>
      </c>
      <c r="N76" s="47"/>
    </row>
    <row r="77" spans="1:14" ht="46.05" customHeight="1">
      <c r="A77" s="11" t="s">
        <v>412</v>
      </c>
      <c r="B77" s="8" t="s">
        <v>30</v>
      </c>
      <c r="C77" s="8" t="s">
        <v>410</v>
      </c>
      <c r="D77" s="8" t="s">
        <v>413</v>
      </c>
      <c r="E77" s="44" t="s">
        <v>262</v>
      </c>
      <c r="F77" s="44" t="s">
        <v>263</v>
      </c>
      <c r="G77" s="45"/>
      <c r="H77" s="45"/>
      <c r="I77" s="45"/>
      <c r="J77" s="45"/>
      <c r="K77" s="44"/>
      <c r="L77" s="44"/>
      <c r="M77" s="46" t="str">
        <f t="shared" si="2"/>
        <v/>
      </c>
      <c r="N77" s="47"/>
    </row>
    <row r="78" spans="1:14" ht="46.05" customHeight="1">
      <c r="A78" s="11" t="s">
        <v>414</v>
      </c>
      <c r="B78" s="8" t="s">
        <v>30</v>
      </c>
      <c r="C78" s="8" t="s">
        <v>410</v>
      </c>
      <c r="D78" s="8" t="s">
        <v>415</v>
      </c>
      <c r="E78" s="44" t="s">
        <v>262</v>
      </c>
      <c r="F78" s="44" t="s">
        <v>263</v>
      </c>
      <c r="G78" s="45"/>
      <c r="H78" s="45"/>
      <c r="I78" s="45"/>
      <c r="J78" s="45"/>
      <c r="K78" s="44"/>
      <c r="L78" s="44"/>
      <c r="M78" s="46" t="str">
        <f t="shared" si="2"/>
        <v/>
      </c>
      <c r="N78" s="47"/>
    </row>
    <row r="79" spans="1:14" ht="46.05" customHeight="1">
      <c r="A79" s="11" t="s">
        <v>416</v>
      </c>
      <c r="B79" s="8" t="s">
        <v>30</v>
      </c>
      <c r="C79" s="8" t="s">
        <v>410</v>
      </c>
      <c r="D79" s="8" t="s">
        <v>417</v>
      </c>
      <c r="E79" s="44" t="s">
        <v>262</v>
      </c>
      <c r="F79" s="44" t="s">
        <v>263</v>
      </c>
      <c r="G79" s="45"/>
      <c r="H79" s="45"/>
      <c r="I79" s="45"/>
      <c r="J79" s="45"/>
      <c r="K79" s="44"/>
      <c r="L79" s="44"/>
      <c r="M79" s="46" t="str">
        <f t="shared" si="2"/>
        <v/>
      </c>
      <c r="N79" s="47"/>
    </row>
    <row r="80" spans="1:14" ht="46.05" customHeight="1">
      <c r="A80" s="11" t="s">
        <v>418</v>
      </c>
      <c r="B80" s="8" t="s">
        <v>30</v>
      </c>
      <c r="C80" s="8" t="s">
        <v>410</v>
      </c>
      <c r="D80" s="8" t="s">
        <v>419</v>
      </c>
      <c r="E80" s="44" t="s">
        <v>262</v>
      </c>
      <c r="F80" s="44" t="s">
        <v>263</v>
      </c>
      <c r="G80" s="45"/>
      <c r="H80" s="45"/>
      <c r="I80" s="45"/>
      <c r="J80" s="45"/>
      <c r="K80" s="44"/>
      <c r="L80" s="44"/>
      <c r="M80" s="46" t="str">
        <f t="shared" si="2"/>
        <v/>
      </c>
      <c r="N80" s="47"/>
    </row>
    <row r="81" spans="1:14" ht="46.05" customHeight="1">
      <c r="A81" s="11" t="s">
        <v>420</v>
      </c>
      <c r="B81" s="8" t="s">
        <v>30</v>
      </c>
      <c r="C81" s="8" t="s">
        <v>410</v>
      </c>
      <c r="D81" s="8" t="s">
        <v>421</v>
      </c>
      <c r="E81" s="44" t="s">
        <v>262</v>
      </c>
      <c r="F81" s="44" t="s">
        <v>263</v>
      </c>
      <c r="G81" s="45"/>
      <c r="H81" s="45"/>
      <c r="I81" s="45"/>
      <c r="J81" s="45"/>
      <c r="K81" s="44"/>
      <c r="L81" s="44"/>
      <c r="M81" s="46" t="str">
        <f t="shared" si="2"/>
        <v/>
      </c>
      <c r="N81" s="47"/>
    </row>
    <row r="82" spans="1:14" ht="46.05" customHeight="1">
      <c r="A82" s="11" t="s">
        <v>422</v>
      </c>
      <c r="B82" s="8" t="s">
        <v>30</v>
      </c>
      <c r="C82" s="8" t="s">
        <v>423</v>
      </c>
      <c r="D82" s="8" t="s">
        <v>424</v>
      </c>
      <c r="E82" s="44" t="s">
        <v>262</v>
      </c>
      <c r="F82" s="44" t="s">
        <v>263</v>
      </c>
      <c r="G82" s="45"/>
      <c r="H82" s="45"/>
      <c r="I82" s="45"/>
      <c r="J82" s="45"/>
      <c r="K82" s="44"/>
      <c r="L82" s="44"/>
      <c r="M82" s="46" t="str">
        <f t="shared" si="2"/>
        <v/>
      </c>
      <c r="N82" s="47"/>
    </row>
    <row r="83" spans="1:14" ht="46.05" customHeight="1">
      <c r="A83" s="11" t="s">
        <v>425</v>
      </c>
      <c r="B83" s="8" t="s">
        <v>30</v>
      </c>
      <c r="C83" s="8" t="s">
        <v>423</v>
      </c>
      <c r="D83" s="8" t="s">
        <v>426</v>
      </c>
      <c r="E83" s="44" t="s">
        <v>262</v>
      </c>
      <c r="F83" s="44" t="s">
        <v>263</v>
      </c>
      <c r="G83" s="45"/>
      <c r="H83" s="45"/>
      <c r="I83" s="45"/>
      <c r="J83" s="45"/>
      <c r="K83" s="44"/>
      <c r="L83" s="44"/>
      <c r="M83" s="46" t="str">
        <f t="shared" si="2"/>
        <v/>
      </c>
      <c r="N83" s="47"/>
    </row>
    <row r="84" spans="1:14" ht="46.05" customHeight="1">
      <c r="A84" s="11" t="s">
        <v>427</v>
      </c>
      <c r="B84" s="8" t="s">
        <v>30</v>
      </c>
      <c r="C84" s="8" t="s">
        <v>423</v>
      </c>
      <c r="D84" s="8" t="s">
        <v>428</v>
      </c>
      <c r="E84" s="44" t="s">
        <v>262</v>
      </c>
      <c r="F84" s="44" t="s">
        <v>263</v>
      </c>
      <c r="G84" s="45"/>
      <c r="H84" s="45"/>
      <c r="I84" s="45"/>
      <c r="J84" s="45"/>
      <c r="K84" s="44"/>
      <c r="L84" s="44"/>
      <c r="M84" s="46" t="str">
        <f t="shared" si="2"/>
        <v/>
      </c>
      <c r="N84" s="47"/>
    </row>
    <row r="85" spans="1:14" ht="46.05" customHeight="1">
      <c r="A85" s="11" t="s">
        <v>429</v>
      </c>
      <c r="B85" s="8" t="s">
        <v>30</v>
      </c>
      <c r="C85" s="8" t="s">
        <v>423</v>
      </c>
      <c r="D85" s="8" t="s">
        <v>430</v>
      </c>
      <c r="E85" s="44" t="s">
        <v>262</v>
      </c>
      <c r="F85" s="44" t="s">
        <v>263</v>
      </c>
      <c r="G85" s="45"/>
      <c r="H85" s="45"/>
      <c r="I85" s="45"/>
      <c r="J85" s="45"/>
      <c r="K85" s="44"/>
      <c r="L85" s="44"/>
      <c r="M85" s="46" t="str">
        <f t="shared" si="2"/>
        <v/>
      </c>
      <c r="N85" s="47"/>
    </row>
    <row r="86" spans="1:14" ht="46.05" customHeight="1">
      <c r="A86" s="11" t="s">
        <v>431</v>
      </c>
      <c r="B86" s="8" t="s">
        <v>30</v>
      </c>
      <c r="C86" s="8" t="s">
        <v>423</v>
      </c>
      <c r="D86" s="8" t="s">
        <v>432</v>
      </c>
      <c r="E86" s="44" t="s">
        <v>262</v>
      </c>
      <c r="F86" s="44" t="s">
        <v>263</v>
      </c>
      <c r="G86" s="45"/>
      <c r="H86" s="45"/>
      <c r="I86" s="45"/>
      <c r="J86" s="45"/>
      <c r="K86" s="44"/>
      <c r="L86" s="44"/>
      <c r="M86" s="46" t="str">
        <f t="shared" si="2"/>
        <v/>
      </c>
      <c r="N86" s="47"/>
    </row>
    <row r="87" spans="1:14" ht="46.05" customHeight="1">
      <c r="A87" s="11" t="s">
        <v>433</v>
      </c>
      <c r="B87" s="8" t="s">
        <v>30</v>
      </c>
      <c r="C87" s="8" t="s">
        <v>423</v>
      </c>
      <c r="D87" s="8" t="s">
        <v>434</v>
      </c>
      <c r="E87" s="44" t="s">
        <v>262</v>
      </c>
      <c r="F87" s="44" t="s">
        <v>263</v>
      </c>
      <c r="G87" s="45"/>
      <c r="H87" s="45"/>
      <c r="I87" s="45"/>
      <c r="J87" s="45"/>
      <c r="K87" s="44"/>
      <c r="L87" s="44"/>
      <c r="M87" s="46" t="str">
        <f t="shared" si="2"/>
        <v/>
      </c>
      <c r="N87" s="47"/>
    </row>
    <row r="88" spans="1:14" ht="46.05" customHeight="1">
      <c r="A88" s="11" t="s">
        <v>435</v>
      </c>
      <c r="B88" s="8" t="s">
        <v>30</v>
      </c>
      <c r="C88" s="8" t="s">
        <v>423</v>
      </c>
      <c r="D88" s="8" t="s">
        <v>436</v>
      </c>
      <c r="E88" s="44" t="s">
        <v>262</v>
      </c>
      <c r="F88" s="44" t="s">
        <v>263</v>
      </c>
      <c r="G88" s="45"/>
      <c r="H88" s="45"/>
      <c r="I88" s="45"/>
      <c r="J88" s="45"/>
      <c r="K88" s="44"/>
      <c r="L88" s="44"/>
      <c r="M88" s="46" t="str">
        <f t="shared" si="2"/>
        <v/>
      </c>
      <c r="N88" s="47"/>
    </row>
    <row r="89" spans="1:14" ht="46.05" customHeight="1">
      <c r="A89" s="11" t="s">
        <v>437</v>
      </c>
      <c r="B89" s="8" t="s">
        <v>30</v>
      </c>
      <c r="C89" s="8" t="s">
        <v>438</v>
      </c>
      <c r="D89" s="8" t="s">
        <v>439</v>
      </c>
      <c r="E89" s="44" t="s">
        <v>262</v>
      </c>
      <c r="F89" s="44" t="s">
        <v>263</v>
      </c>
      <c r="G89" s="45"/>
      <c r="H89" s="45"/>
      <c r="I89" s="45"/>
      <c r="J89" s="45"/>
      <c r="K89" s="44"/>
      <c r="L89" s="44"/>
      <c r="M89" s="46" t="str">
        <f t="shared" si="2"/>
        <v/>
      </c>
      <c r="N89" s="47"/>
    </row>
    <row r="90" spans="1:14" ht="46.05" customHeight="1">
      <c r="A90" s="11" t="s">
        <v>440</v>
      </c>
      <c r="B90" s="8" t="s">
        <v>30</v>
      </c>
      <c r="C90" s="8" t="s">
        <v>438</v>
      </c>
      <c r="D90" s="8" t="s">
        <v>441</v>
      </c>
      <c r="E90" s="44" t="s">
        <v>262</v>
      </c>
      <c r="F90" s="44" t="s">
        <v>263</v>
      </c>
      <c r="G90" s="45"/>
      <c r="H90" s="45"/>
      <c r="I90" s="45"/>
      <c r="J90" s="45"/>
      <c r="K90" s="44"/>
      <c r="L90" s="44"/>
      <c r="M90" s="46" t="str">
        <f t="shared" si="2"/>
        <v/>
      </c>
      <c r="N90" s="47"/>
    </row>
    <row r="91" spans="1:14" ht="46.05" customHeight="1">
      <c r="A91" s="11" t="s">
        <v>442</v>
      </c>
      <c r="B91" s="8" t="s">
        <v>30</v>
      </c>
      <c r="C91" s="8" t="s">
        <v>438</v>
      </c>
      <c r="D91" s="8" t="s">
        <v>443</v>
      </c>
      <c r="E91" s="44" t="s">
        <v>262</v>
      </c>
      <c r="F91" s="44" t="s">
        <v>263</v>
      </c>
      <c r="G91" s="45"/>
      <c r="H91" s="45"/>
      <c r="I91" s="45"/>
      <c r="J91" s="45"/>
      <c r="K91" s="44"/>
      <c r="L91" s="44"/>
      <c r="M91" s="46" t="str">
        <f t="shared" si="2"/>
        <v/>
      </c>
      <c r="N91" s="47"/>
    </row>
    <row r="92" spans="1:14" ht="46.05" customHeight="1">
      <c r="A92" s="11" t="s">
        <v>444</v>
      </c>
      <c r="B92" s="8" t="s">
        <v>30</v>
      </c>
      <c r="C92" s="8" t="s">
        <v>438</v>
      </c>
      <c r="D92" s="8" t="s">
        <v>445</v>
      </c>
      <c r="E92" s="44" t="s">
        <v>262</v>
      </c>
      <c r="F92" s="44" t="s">
        <v>263</v>
      </c>
      <c r="G92" s="45"/>
      <c r="H92" s="45"/>
      <c r="I92" s="45"/>
      <c r="J92" s="45"/>
      <c r="K92" s="44"/>
      <c r="L92" s="44"/>
      <c r="M92" s="46" t="str">
        <f t="shared" si="2"/>
        <v/>
      </c>
      <c r="N92" s="47"/>
    </row>
    <row r="93" spans="1:14" ht="46.05" customHeight="1">
      <c r="A93" s="11" t="s">
        <v>446</v>
      </c>
      <c r="B93" s="8" t="s">
        <v>30</v>
      </c>
      <c r="C93" s="8" t="s">
        <v>438</v>
      </c>
      <c r="D93" s="8" t="s">
        <v>447</v>
      </c>
      <c r="E93" s="44" t="s">
        <v>262</v>
      </c>
      <c r="F93" s="44" t="s">
        <v>263</v>
      </c>
      <c r="G93" s="45"/>
      <c r="H93" s="45"/>
      <c r="I93" s="45"/>
      <c r="J93" s="45"/>
      <c r="K93" s="44"/>
      <c r="L93" s="44"/>
      <c r="M93" s="46" t="str">
        <f t="shared" si="2"/>
        <v/>
      </c>
      <c r="N93" s="47"/>
    </row>
    <row r="94" spans="1:14" ht="46.05" customHeight="1">
      <c r="A94" s="11" t="s">
        <v>448</v>
      </c>
      <c r="B94" s="8" t="s">
        <v>30</v>
      </c>
      <c r="C94" s="8" t="s">
        <v>438</v>
      </c>
      <c r="D94" s="8" t="s">
        <v>449</v>
      </c>
      <c r="E94" s="44" t="s">
        <v>262</v>
      </c>
      <c r="F94" s="44" t="s">
        <v>263</v>
      </c>
      <c r="G94" s="45"/>
      <c r="H94" s="45"/>
      <c r="I94" s="45"/>
      <c r="J94" s="45"/>
      <c r="K94" s="44"/>
      <c r="L94" s="44"/>
      <c r="M94" s="46" t="str">
        <f t="shared" si="2"/>
        <v/>
      </c>
      <c r="N94" s="47"/>
    </row>
    <row r="95" spans="1:14" ht="46.05" customHeight="1">
      <c r="A95" s="11" t="s">
        <v>450</v>
      </c>
      <c r="B95" s="8" t="s">
        <v>30</v>
      </c>
      <c r="C95" s="8" t="s">
        <v>438</v>
      </c>
      <c r="D95" s="8" t="s">
        <v>451</v>
      </c>
      <c r="E95" s="44" t="s">
        <v>262</v>
      </c>
      <c r="F95" s="44" t="s">
        <v>263</v>
      </c>
      <c r="G95" s="45"/>
      <c r="H95" s="45"/>
      <c r="I95" s="45"/>
      <c r="J95" s="45"/>
      <c r="K95" s="44"/>
      <c r="L95" s="44"/>
      <c r="M95" s="46" t="str">
        <f t="shared" si="2"/>
        <v/>
      </c>
      <c r="N95" s="47"/>
    </row>
    <row r="96" spans="1:14" ht="46.05" customHeight="1">
      <c r="A96" s="11" t="s">
        <v>452</v>
      </c>
      <c r="B96" s="8" t="s">
        <v>30</v>
      </c>
      <c r="C96" s="8" t="s">
        <v>438</v>
      </c>
      <c r="D96" s="8" t="s">
        <v>453</v>
      </c>
      <c r="E96" s="44" t="s">
        <v>262</v>
      </c>
      <c r="F96" s="44" t="s">
        <v>263</v>
      </c>
      <c r="G96" s="45"/>
      <c r="H96" s="45"/>
      <c r="I96" s="45"/>
      <c r="J96" s="45"/>
      <c r="K96" s="44"/>
      <c r="L96" s="44"/>
      <c r="M96" s="46" t="str">
        <f t="shared" si="2"/>
        <v/>
      </c>
      <c r="N96" s="47"/>
    </row>
    <row r="97" spans="1:14" ht="46.05" customHeight="1">
      <c r="A97" s="11" t="s">
        <v>454</v>
      </c>
      <c r="B97" s="8" t="s">
        <v>30</v>
      </c>
      <c r="C97" s="8" t="s">
        <v>438</v>
      </c>
      <c r="D97" s="8" t="s">
        <v>455</v>
      </c>
      <c r="E97" s="44" t="s">
        <v>262</v>
      </c>
      <c r="F97" s="44" t="s">
        <v>263</v>
      </c>
      <c r="G97" s="45"/>
      <c r="H97" s="45"/>
      <c r="I97" s="45"/>
      <c r="J97" s="45"/>
      <c r="K97" s="44"/>
      <c r="L97" s="44"/>
      <c r="M97" s="46" t="str">
        <f t="shared" si="2"/>
        <v/>
      </c>
      <c r="N97" s="47"/>
    </row>
    <row r="98" spans="1:14" ht="46.05" customHeight="1">
      <c r="A98" s="11" t="s">
        <v>456</v>
      </c>
      <c r="B98" s="8" t="s">
        <v>30</v>
      </c>
      <c r="C98" s="8" t="s">
        <v>438</v>
      </c>
      <c r="D98" s="8" t="s">
        <v>457</v>
      </c>
      <c r="E98" s="44" t="s">
        <v>262</v>
      </c>
      <c r="F98" s="44" t="s">
        <v>263</v>
      </c>
      <c r="G98" s="45"/>
      <c r="H98" s="45"/>
      <c r="I98" s="45"/>
      <c r="J98" s="45"/>
      <c r="K98" s="44"/>
      <c r="L98" s="44"/>
      <c r="M98" s="46" t="str">
        <f t="shared" si="2"/>
        <v/>
      </c>
      <c r="N98" s="47"/>
    </row>
    <row r="99" spans="1:14" ht="46.05" customHeight="1">
      <c r="A99" s="11" t="s">
        <v>458</v>
      </c>
      <c r="B99" s="8" t="s">
        <v>30</v>
      </c>
      <c r="C99" s="8" t="s">
        <v>459</v>
      </c>
      <c r="D99" s="8" t="s">
        <v>460</v>
      </c>
      <c r="E99" s="44" t="s">
        <v>262</v>
      </c>
      <c r="F99" s="44" t="s">
        <v>263</v>
      </c>
      <c r="G99" s="45"/>
      <c r="H99" s="45"/>
      <c r="I99" s="45"/>
      <c r="J99" s="45"/>
      <c r="K99" s="44"/>
      <c r="L99" s="44"/>
      <c r="M99" s="46" t="str">
        <f t="shared" si="2"/>
        <v/>
      </c>
      <c r="N99" s="47"/>
    </row>
    <row r="100" spans="1:14" ht="46.05" customHeight="1">
      <c r="A100" s="11" t="s">
        <v>461</v>
      </c>
      <c r="B100" s="8" t="s">
        <v>30</v>
      </c>
      <c r="C100" s="8" t="s">
        <v>459</v>
      </c>
      <c r="D100" s="8" t="s">
        <v>462</v>
      </c>
      <c r="E100" s="44" t="s">
        <v>262</v>
      </c>
      <c r="F100" s="44" t="s">
        <v>263</v>
      </c>
      <c r="G100" s="45"/>
      <c r="H100" s="45"/>
      <c r="I100" s="45"/>
      <c r="J100" s="45"/>
      <c r="K100" s="44"/>
      <c r="L100" s="44"/>
      <c r="M100" s="46" t="str">
        <f t="shared" si="2"/>
        <v/>
      </c>
      <c r="N100" s="47"/>
    </row>
    <row r="101" spans="1:14" ht="46.05" customHeight="1">
      <c r="A101" s="11" t="s">
        <v>463</v>
      </c>
      <c r="B101" s="8" t="s">
        <v>30</v>
      </c>
      <c r="C101" s="8" t="s">
        <v>459</v>
      </c>
      <c r="D101" s="8" t="s">
        <v>464</v>
      </c>
      <c r="E101" s="44" t="s">
        <v>262</v>
      </c>
      <c r="F101" s="44" t="s">
        <v>263</v>
      </c>
      <c r="G101" s="45"/>
      <c r="H101" s="45"/>
      <c r="I101" s="45"/>
      <c r="J101" s="45"/>
      <c r="K101" s="44"/>
      <c r="L101" s="44"/>
      <c r="M101" s="46" t="str">
        <f t="shared" si="2"/>
        <v/>
      </c>
      <c r="N101" s="47"/>
    </row>
    <row r="102" spans="1:14" ht="46.05" customHeight="1">
      <c r="A102" s="11" t="s">
        <v>465</v>
      </c>
      <c r="B102" s="8" t="s">
        <v>30</v>
      </c>
      <c r="C102" s="8" t="s">
        <v>459</v>
      </c>
      <c r="D102" s="8" t="s">
        <v>466</v>
      </c>
      <c r="E102" s="44" t="s">
        <v>262</v>
      </c>
      <c r="F102" s="44" t="s">
        <v>263</v>
      </c>
      <c r="G102" s="45"/>
      <c r="H102" s="45"/>
      <c r="I102" s="45"/>
      <c r="J102" s="45"/>
      <c r="K102" s="44"/>
      <c r="L102" s="44"/>
      <c r="M102" s="46" t="str">
        <f t="shared" si="2"/>
        <v/>
      </c>
      <c r="N102" s="47"/>
    </row>
    <row r="103" spans="1:14" ht="46.05" customHeight="1">
      <c r="A103" s="11" t="s">
        <v>467</v>
      </c>
      <c r="B103" s="8" t="s">
        <v>30</v>
      </c>
      <c r="C103" s="8" t="s">
        <v>459</v>
      </c>
      <c r="D103" s="8" t="s">
        <v>468</v>
      </c>
      <c r="E103" s="44" t="s">
        <v>262</v>
      </c>
      <c r="F103" s="44" t="s">
        <v>263</v>
      </c>
      <c r="G103" s="45"/>
      <c r="H103" s="45"/>
      <c r="I103" s="45"/>
      <c r="J103" s="45"/>
      <c r="K103" s="44"/>
      <c r="L103" s="44"/>
      <c r="M103" s="46" t="str">
        <f t="shared" si="2"/>
        <v/>
      </c>
      <c r="N103" s="47"/>
    </row>
    <row r="104" spans="1:14" ht="46.05" customHeight="1">
      <c r="A104" s="11" t="s">
        <v>469</v>
      </c>
      <c r="B104" s="8" t="s">
        <v>30</v>
      </c>
      <c r="C104" s="8" t="s">
        <v>459</v>
      </c>
      <c r="D104" s="8" t="s">
        <v>470</v>
      </c>
      <c r="E104" s="44" t="s">
        <v>262</v>
      </c>
      <c r="F104" s="44" t="s">
        <v>263</v>
      </c>
      <c r="G104" s="45"/>
      <c r="H104" s="45"/>
      <c r="I104" s="45"/>
      <c r="J104" s="45"/>
      <c r="K104" s="44"/>
      <c r="L104" s="44"/>
      <c r="M104" s="46" t="str">
        <f t="shared" ref="M104:M109" si="3">IF(OR(K104="",L104=""),"",IFERROR(L104/K104,0))</f>
        <v/>
      </c>
      <c r="N104" s="47"/>
    </row>
    <row r="105" spans="1:14" ht="46.05" customHeight="1">
      <c r="A105" s="11" t="s">
        <v>471</v>
      </c>
      <c r="B105" s="8" t="s">
        <v>30</v>
      </c>
      <c r="C105" s="8" t="s">
        <v>459</v>
      </c>
      <c r="D105" s="8" t="s">
        <v>472</v>
      </c>
      <c r="E105" s="44" t="s">
        <v>262</v>
      </c>
      <c r="F105" s="44" t="s">
        <v>263</v>
      </c>
      <c r="G105" s="45"/>
      <c r="H105" s="45"/>
      <c r="I105" s="45"/>
      <c r="J105" s="45"/>
      <c r="K105" s="44"/>
      <c r="L105" s="44"/>
      <c r="M105" s="46" t="str">
        <f t="shared" si="3"/>
        <v/>
      </c>
      <c r="N105" s="47"/>
    </row>
    <row r="106" spans="1:14" ht="46.05" customHeight="1">
      <c r="A106" s="11" t="s">
        <v>473</v>
      </c>
      <c r="B106" s="8" t="s">
        <v>30</v>
      </c>
      <c r="C106" s="8" t="s">
        <v>459</v>
      </c>
      <c r="D106" s="8" t="s">
        <v>474</v>
      </c>
      <c r="E106" s="44" t="s">
        <v>262</v>
      </c>
      <c r="F106" s="44" t="s">
        <v>263</v>
      </c>
      <c r="G106" s="45"/>
      <c r="H106" s="45"/>
      <c r="I106" s="45"/>
      <c r="J106" s="45"/>
      <c r="K106" s="44"/>
      <c r="L106" s="44"/>
      <c r="M106" s="46" t="str">
        <f t="shared" si="3"/>
        <v/>
      </c>
      <c r="N106" s="47"/>
    </row>
    <row r="107" spans="1:14" ht="46.05" customHeight="1">
      <c r="A107" s="11" t="s">
        <v>475</v>
      </c>
      <c r="B107" s="8" t="s">
        <v>30</v>
      </c>
      <c r="C107" s="8" t="s">
        <v>459</v>
      </c>
      <c r="D107" s="8" t="s">
        <v>476</v>
      </c>
      <c r="E107" s="44" t="s">
        <v>262</v>
      </c>
      <c r="F107" s="44" t="s">
        <v>263</v>
      </c>
      <c r="G107" s="45"/>
      <c r="H107" s="45"/>
      <c r="I107" s="45"/>
      <c r="J107" s="45"/>
      <c r="K107" s="44"/>
      <c r="L107" s="44"/>
      <c r="M107" s="46" t="str">
        <f t="shared" si="3"/>
        <v/>
      </c>
      <c r="N107" s="47"/>
    </row>
    <row r="108" spans="1:14" ht="46.05" customHeight="1">
      <c r="A108" s="11" t="s">
        <v>477</v>
      </c>
      <c r="B108" s="8" t="s">
        <v>30</v>
      </c>
      <c r="C108" s="8" t="s">
        <v>459</v>
      </c>
      <c r="D108" s="8" t="s">
        <v>478</v>
      </c>
      <c r="E108" s="44" t="s">
        <v>262</v>
      </c>
      <c r="F108" s="44" t="s">
        <v>263</v>
      </c>
      <c r="G108" s="45"/>
      <c r="H108" s="45"/>
      <c r="I108" s="45"/>
      <c r="J108" s="45"/>
      <c r="K108" s="44"/>
      <c r="L108" s="44"/>
      <c r="M108" s="46" t="str">
        <f t="shared" si="3"/>
        <v/>
      </c>
      <c r="N108" s="47"/>
    </row>
    <row r="109" spans="1:14" ht="46.05" customHeight="1">
      <c r="A109" s="12" t="s">
        <v>479</v>
      </c>
      <c r="B109" s="13" t="s">
        <v>30</v>
      </c>
      <c r="C109" s="13" t="s">
        <v>459</v>
      </c>
      <c r="D109" s="13" t="s">
        <v>480</v>
      </c>
      <c r="E109" s="48" t="s">
        <v>262</v>
      </c>
      <c r="F109" s="48" t="s">
        <v>263</v>
      </c>
      <c r="G109" s="49"/>
      <c r="H109" s="49"/>
      <c r="I109" s="49"/>
      <c r="J109" s="49"/>
      <c r="K109" s="48"/>
      <c r="L109" s="48"/>
      <c r="M109" s="50" t="str">
        <f t="shared" si="3"/>
        <v/>
      </c>
      <c r="N109" s="51"/>
    </row>
  </sheetData>
  <sheetProtection algorithmName="SHA-512" hashValue="8GksS9TjIRVg11Nhv74fFq8JIKDT3TKj1QAcWiHosDueuNwI+qTwF3KPXj0wMaB7WClcQq/QQEL/cQ1+E2hGkQ==" saltValue="G4eoj6Vp31I7RjwqElxlbw==" spinCount="100000" sheet="1" objects="1" scenarios="1" selectLockedCells="1"/>
  <mergeCells count="2">
    <mergeCell ref="A1:N2"/>
    <mergeCell ref="A3:N3"/>
  </mergeCells>
  <conditionalFormatting sqref="E8:E109">
    <cfRule type="containsText" dxfId="143" priority="4" operator="containsText" text="Alta"/>
    <cfRule type="containsText" dxfId="142" priority="5" operator="containsText" text="Média"/>
    <cfRule type="containsText" dxfId="141" priority="6" operator="containsText" text="Baixa"/>
  </conditionalFormatting>
  <conditionalFormatting sqref="F8:F109">
    <cfRule type="containsText" dxfId="140" priority="1" operator="containsText" text="Concluído"/>
    <cfRule type="containsText" dxfId="139" priority="2" operator="containsText" text="Em estudo"/>
    <cfRule type="containsText" dxfId="138" priority="3" operator="containsText" text="Não iniciado"/>
  </conditionalFormatting>
  <conditionalFormatting sqref="M8:M109">
    <cfRule type="expression" dxfId="137" priority="7">
      <formula>AND($M8&lt;&gt;"",$M8&lt;0.6)</formula>
    </cfRule>
    <cfRule type="expression" dxfId="136" priority="8">
      <formula>AND($M8&lt;&gt;"",$M8&gt;=0.6,$M8&lt;0.8)</formula>
    </cfRule>
    <cfRule type="expression" dxfId="135" priority="9">
      <formula>AND($M8&lt;&gt;"",$M8&gt;=0.8)</formula>
    </cfRule>
  </conditionalFormatting>
  <dataValidations count="3">
    <dataValidation type="list" sqref="E8:E109" xr:uid="{00000000-0002-0000-0500-000000000000}">
      <formula1>"Alta,Média,Baixa"</formula1>
    </dataValidation>
    <dataValidation type="list" sqref="F8:F109" xr:uid="{00000000-0002-0000-0500-000001000000}">
      <formula1>"Não iniciado,Em estudo,Concluído"</formula1>
    </dataValidation>
    <dataValidation type="whole" sqref="K8:L109" xr:uid="{00000000-0002-0000-0500-000002000000}">
      <formula1>0</formula1>
      <formula2>10000</formula2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1"/>
  <sheetViews>
    <sheetView showGridLines="0" workbookViewId="0">
      <selection activeCell="H10" sqref="H10"/>
    </sheetView>
  </sheetViews>
  <sheetFormatPr defaultRowHeight="13.8"/>
  <cols>
    <col min="1" max="1" width="10" style="55" customWidth="1"/>
    <col min="2" max="2" width="26" style="55" customWidth="1"/>
    <col min="3" max="3" width="34" style="55" customWidth="1"/>
    <col min="4" max="4" width="78" style="55" customWidth="1"/>
    <col min="5" max="5" width="12" style="55" customWidth="1"/>
    <col min="6" max="6" width="15" style="55" customWidth="1"/>
    <col min="7" max="10" width="13" style="55" customWidth="1"/>
    <col min="11" max="11" width="11" style="55" customWidth="1"/>
    <col min="12" max="12" width="10" style="55" customWidth="1"/>
    <col min="13" max="13" width="12" style="55" customWidth="1"/>
    <col min="14" max="14" width="30" style="55" customWidth="1"/>
    <col min="15" max="16384" width="8.796875" style="55"/>
  </cols>
  <sheetData>
    <row r="1" spans="1:14" ht="30" customHeight="1">
      <c r="A1" s="76" t="s">
        <v>1482</v>
      </c>
      <c r="B1" s="76" t="s">
        <v>481</v>
      </c>
      <c r="C1" s="76" t="s">
        <v>481</v>
      </c>
      <c r="D1" s="76" t="s">
        <v>481</v>
      </c>
      <c r="E1" s="76" t="s">
        <v>481</v>
      </c>
      <c r="F1" s="76" t="s">
        <v>481</v>
      </c>
      <c r="G1" s="76" t="s">
        <v>481</v>
      </c>
      <c r="H1" s="76" t="s">
        <v>481</v>
      </c>
      <c r="I1" s="76" t="s">
        <v>481</v>
      </c>
      <c r="J1" s="76" t="s">
        <v>481</v>
      </c>
      <c r="K1" s="76" t="s">
        <v>481</v>
      </c>
      <c r="L1" s="76" t="s">
        <v>481</v>
      </c>
      <c r="M1" s="76" t="s">
        <v>481</v>
      </c>
      <c r="N1" s="76" t="s">
        <v>481</v>
      </c>
    </row>
    <row r="2" spans="1:14" ht="30" customHeight="1">
      <c r="A2" s="76" t="s">
        <v>481</v>
      </c>
      <c r="B2" s="76" t="s">
        <v>481</v>
      </c>
      <c r="C2" s="76" t="s">
        <v>481</v>
      </c>
      <c r="D2" s="76" t="s">
        <v>481</v>
      </c>
      <c r="E2" s="76" t="s">
        <v>481</v>
      </c>
      <c r="F2" s="76" t="s">
        <v>481</v>
      </c>
      <c r="G2" s="76" t="s">
        <v>481</v>
      </c>
      <c r="H2" s="76" t="s">
        <v>481</v>
      </c>
      <c r="I2" s="76" t="s">
        <v>481</v>
      </c>
      <c r="J2" s="76" t="s">
        <v>481</v>
      </c>
      <c r="K2" s="76" t="s">
        <v>481</v>
      </c>
      <c r="L2" s="76" t="s">
        <v>481</v>
      </c>
      <c r="M2" s="76" t="s">
        <v>481</v>
      </c>
      <c r="N2" s="76" t="s">
        <v>481</v>
      </c>
    </row>
    <row r="3" spans="1:14" ht="28.05" customHeight="1">
      <c r="A3" s="77" t="s">
        <v>482</v>
      </c>
      <c r="B3" s="77" t="s">
        <v>482</v>
      </c>
      <c r="C3" s="77" t="s">
        <v>482</v>
      </c>
      <c r="D3" s="77" t="s">
        <v>482</v>
      </c>
      <c r="E3" s="77" t="s">
        <v>482</v>
      </c>
      <c r="F3" s="77" t="s">
        <v>482</v>
      </c>
      <c r="G3" s="77" t="s">
        <v>482</v>
      </c>
      <c r="H3" s="77" t="s">
        <v>482</v>
      </c>
      <c r="I3" s="77" t="s">
        <v>482</v>
      </c>
      <c r="J3" s="77" t="s">
        <v>482</v>
      </c>
      <c r="K3" s="77" t="s">
        <v>482</v>
      </c>
      <c r="L3" s="77" t="s">
        <v>482</v>
      </c>
      <c r="M3" s="77" t="s">
        <v>482</v>
      </c>
      <c r="N3" s="77" t="s">
        <v>482</v>
      </c>
    </row>
    <row r="5" spans="1:14">
      <c r="A5" s="58" t="s">
        <v>56</v>
      </c>
      <c r="B5" s="58"/>
      <c r="C5" s="58" t="s">
        <v>54</v>
      </c>
      <c r="D5" s="58"/>
      <c r="E5" s="58" t="s">
        <v>55</v>
      </c>
      <c r="F5" s="58"/>
      <c r="G5" s="58" t="s">
        <v>244</v>
      </c>
      <c r="H5" s="58"/>
      <c r="I5" s="58" t="s">
        <v>245</v>
      </c>
      <c r="J5" s="58"/>
      <c r="K5" s="58" t="s">
        <v>246</v>
      </c>
      <c r="L5" s="58"/>
    </row>
    <row r="6" spans="1:14" ht="15.6">
      <c r="A6" s="59">
        <f>IFERROR(COUNTIF(F8:F31,"Concluído")/COUNTA(D8:D31),0)</f>
        <v>0</v>
      </c>
      <c r="B6" s="60"/>
      <c r="C6" s="60">
        <f>COUNTA(D8:D31)</f>
        <v>24</v>
      </c>
      <c r="D6" s="60"/>
      <c r="E6" s="60">
        <f>COUNTIF(F8:F31,"Concluído")</f>
        <v>0</v>
      </c>
      <c r="F6" s="60"/>
      <c r="G6" s="60">
        <f>SUM(K8:K31)</f>
        <v>0</v>
      </c>
      <c r="H6" s="60"/>
      <c r="I6" s="60">
        <f>SUM(L8:L31)</f>
        <v>0</v>
      </c>
      <c r="J6" s="60"/>
      <c r="K6" s="59">
        <f>IFERROR(I6/G6,0)</f>
        <v>0</v>
      </c>
      <c r="L6" s="60"/>
    </row>
    <row r="7" spans="1:14" ht="31.95" customHeight="1">
      <c r="A7" s="42" t="s">
        <v>247</v>
      </c>
      <c r="B7" s="43" t="s">
        <v>248</v>
      </c>
      <c r="C7" s="43" t="s">
        <v>249</v>
      </c>
      <c r="D7" s="43" t="s">
        <v>250</v>
      </c>
      <c r="E7" s="43" t="s">
        <v>251</v>
      </c>
      <c r="F7" s="43" t="s">
        <v>252</v>
      </c>
      <c r="G7" s="43" t="s">
        <v>253</v>
      </c>
      <c r="H7" s="43" t="s">
        <v>254</v>
      </c>
      <c r="I7" s="43" t="s">
        <v>255</v>
      </c>
      <c r="J7" s="43" t="s">
        <v>256</v>
      </c>
      <c r="K7" s="43" t="s">
        <v>53</v>
      </c>
      <c r="L7" s="43" t="s">
        <v>245</v>
      </c>
      <c r="M7" s="43" t="s">
        <v>257</v>
      </c>
      <c r="N7" s="43" t="s">
        <v>258</v>
      </c>
    </row>
    <row r="8" spans="1:14" ht="46.05" customHeight="1">
      <c r="A8" s="61" t="s">
        <v>483</v>
      </c>
      <c r="B8" s="56" t="s">
        <v>57</v>
      </c>
      <c r="C8" s="56" t="s">
        <v>484</v>
      </c>
      <c r="D8" s="56" t="s">
        <v>485</v>
      </c>
      <c r="E8" s="44" t="s">
        <v>262</v>
      </c>
      <c r="F8" s="44" t="s">
        <v>263</v>
      </c>
      <c r="G8" s="45"/>
      <c r="H8" s="45"/>
      <c r="I8" s="45"/>
      <c r="J8" s="45"/>
      <c r="K8" s="44"/>
      <c r="L8" s="44"/>
      <c r="M8" s="46" t="str">
        <f t="shared" ref="M8:M31" si="0">IF(OR(K8="",L8=""),"",IFERROR(L8/K8,0))</f>
        <v/>
      </c>
      <c r="N8" s="47"/>
    </row>
    <row r="9" spans="1:14" ht="46.05" customHeight="1">
      <c r="A9" s="61" t="s">
        <v>486</v>
      </c>
      <c r="B9" s="56" t="s">
        <v>57</v>
      </c>
      <c r="C9" s="56" t="s">
        <v>484</v>
      </c>
      <c r="D9" s="56" t="s">
        <v>487</v>
      </c>
      <c r="E9" s="44" t="s">
        <v>262</v>
      </c>
      <c r="F9" s="44" t="s">
        <v>263</v>
      </c>
      <c r="G9" s="45"/>
      <c r="H9" s="45"/>
      <c r="I9" s="45"/>
      <c r="J9" s="45"/>
      <c r="K9" s="44"/>
      <c r="L9" s="44"/>
      <c r="M9" s="46" t="str">
        <f t="shared" si="0"/>
        <v/>
      </c>
      <c r="N9" s="47"/>
    </row>
    <row r="10" spans="1:14" ht="46.05" customHeight="1">
      <c r="A10" s="61" t="s">
        <v>488</v>
      </c>
      <c r="B10" s="56" t="s">
        <v>57</v>
      </c>
      <c r="C10" s="56" t="s">
        <v>484</v>
      </c>
      <c r="D10" s="56" t="s">
        <v>489</v>
      </c>
      <c r="E10" s="44" t="s">
        <v>262</v>
      </c>
      <c r="F10" s="44" t="s">
        <v>263</v>
      </c>
      <c r="G10" s="45"/>
      <c r="H10" s="45"/>
      <c r="I10" s="45"/>
      <c r="J10" s="45"/>
      <c r="K10" s="44"/>
      <c r="L10" s="44"/>
      <c r="M10" s="46" t="str">
        <f t="shared" si="0"/>
        <v/>
      </c>
      <c r="N10" s="47"/>
    </row>
    <row r="11" spans="1:14" ht="46.05" customHeight="1">
      <c r="A11" s="61" t="s">
        <v>490</v>
      </c>
      <c r="B11" s="56" t="s">
        <v>57</v>
      </c>
      <c r="C11" s="56" t="s">
        <v>491</v>
      </c>
      <c r="D11" s="56" t="s">
        <v>492</v>
      </c>
      <c r="E11" s="44" t="s">
        <v>262</v>
      </c>
      <c r="F11" s="44" t="s">
        <v>263</v>
      </c>
      <c r="G11" s="45"/>
      <c r="H11" s="45"/>
      <c r="I11" s="45"/>
      <c r="J11" s="45"/>
      <c r="K11" s="44"/>
      <c r="L11" s="44"/>
      <c r="M11" s="46" t="str">
        <f t="shared" si="0"/>
        <v/>
      </c>
      <c r="N11" s="47"/>
    </row>
    <row r="12" spans="1:14" ht="46.05" customHeight="1">
      <c r="A12" s="61" t="s">
        <v>493</v>
      </c>
      <c r="B12" s="56" t="s">
        <v>57</v>
      </c>
      <c r="C12" s="56" t="s">
        <v>494</v>
      </c>
      <c r="D12" s="56" t="s">
        <v>495</v>
      </c>
      <c r="E12" s="44" t="s">
        <v>262</v>
      </c>
      <c r="F12" s="44" t="s">
        <v>263</v>
      </c>
      <c r="G12" s="45"/>
      <c r="H12" s="45"/>
      <c r="I12" s="45"/>
      <c r="J12" s="45"/>
      <c r="K12" s="44"/>
      <c r="L12" s="44"/>
      <c r="M12" s="46" t="str">
        <f t="shared" si="0"/>
        <v/>
      </c>
      <c r="N12" s="47"/>
    </row>
    <row r="13" spans="1:14" ht="46.05" customHeight="1">
      <c r="A13" s="61" t="s">
        <v>496</v>
      </c>
      <c r="B13" s="56" t="s">
        <v>57</v>
      </c>
      <c r="C13" s="56" t="s">
        <v>494</v>
      </c>
      <c r="D13" s="56" t="s">
        <v>497</v>
      </c>
      <c r="E13" s="44" t="s">
        <v>262</v>
      </c>
      <c r="F13" s="44" t="s">
        <v>263</v>
      </c>
      <c r="G13" s="45"/>
      <c r="H13" s="45"/>
      <c r="I13" s="45"/>
      <c r="J13" s="45"/>
      <c r="K13" s="44"/>
      <c r="L13" s="44"/>
      <c r="M13" s="46" t="str">
        <f t="shared" si="0"/>
        <v/>
      </c>
      <c r="N13" s="47"/>
    </row>
    <row r="14" spans="1:14" ht="46.05" customHeight="1">
      <c r="A14" s="61" t="s">
        <v>498</v>
      </c>
      <c r="B14" s="56" t="s">
        <v>57</v>
      </c>
      <c r="C14" s="56" t="s">
        <v>494</v>
      </c>
      <c r="D14" s="56" t="s">
        <v>499</v>
      </c>
      <c r="E14" s="44" t="s">
        <v>262</v>
      </c>
      <c r="F14" s="44" t="s">
        <v>263</v>
      </c>
      <c r="G14" s="45"/>
      <c r="H14" s="45"/>
      <c r="I14" s="45"/>
      <c r="J14" s="45"/>
      <c r="K14" s="44"/>
      <c r="L14" s="44"/>
      <c r="M14" s="46" t="str">
        <f t="shared" si="0"/>
        <v/>
      </c>
      <c r="N14" s="47"/>
    </row>
    <row r="15" spans="1:14" ht="46.05" customHeight="1">
      <c r="A15" s="61" t="s">
        <v>500</v>
      </c>
      <c r="B15" s="56" t="s">
        <v>57</v>
      </c>
      <c r="C15" s="56" t="s">
        <v>494</v>
      </c>
      <c r="D15" s="56" t="s">
        <v>501</v>
      </c>
      <c r="E15" s="44" t="s">
        <v>262</v>
      </c>
      <c r="F15" s="44" t="s">
        <v>263</v>
      </c>
      <c r="G15" s="45"/>
      <c r="H15" s="45"/>
      <c r="I15" s="45"/>
      <c r="J15" s="45"/>
      <c r="K15" s="44"/>
      <c r="L15" s="44"/>
      <c r="M15" s="46" t="str">
        <f t="shared" si="0"/>
        <v/>
      </c>
      <c r="N15" s="47"/>
    </row>
    <row r="16" spans="1:14" ht="46.05" customHeight="1">
      <c r="A16" s="61" t="s">
        <v>502</v>
      </c>
      <c r="B16" s="56" t="s">
        <v>57</v>
      </c>
      <c r="C16" s="56" t="s">
        <v>494</v>
      </c>
      <c r="D16" s="56" t="s">
        <v>503</v>
      </c>
      <c r="E16" s="44" t="s">
        <v>262</v>
      </c>
      <c r="F16" s="44" t="s">
        <v>263</v>
      </c>
      <c r="G16" s="45"/>
      <c r="H16" s="45"/>
      <c r="I16" s="45"/>
      <c r="J16" s="45"/>
      <c r="K16" s="44"/>
      <c r="L16" s="44"/>
      <c r="M16" s="46" t="str">
        <f t="shared" si="0"/>
        <v/>
      </c>
      <c r="N16" s="47"/>
    </row>
    <row r="17" spans="1:14" ht="46.05" customHeight="1">
      <c r="A17" s="61" t="s">
        <v>504</v>
      </c>
      <c r="B17" s="56" t="s">
        <v>57</v>
      </c>
      <c r="C17" s="56" t="s">
        <v>494</v>
      </c>
      <c r="D17" s="56" t="s">
        <v>505</v>
      </c>
      <c r="E17" s="44" t="s">
        <v>262</v>
      </c>
      <c r="F17" s="44" t="s">
        <v>263</v>
      </c>
      <c r="G17" s="45"/>
      <c r="H17" s="45"/>
      <c r="I17" s="45"/>
      <c r="J17" s="45"/>
      <c r="K17" s="44"/>
      <c r="L17" s="44"/>
      <c r="M17" s="46" t="str">
        <f t="shared" si="0"/>
        <v/>
      </c>
      <c r="N17" s="47"/>
    </row>
    <row r="18" spans="1:14" ht="46.05" customHeight="1">
      <c r="A18" s="61" t="s">
        <v>506</v>
      </c>
      <c r="B18" s="56" t="s">
        <v>57</v>
      </c>
      <c r="C18" s="56" t="s">
        <v>507</v>
      </c>
      <c r="D18" s="56" t="s">
        <v>508</v>
      </c>
      <c r="E18" s="44" t="s">
        <v>262</v>
      </c>
      <c r="F18" s="44" t="s">
        <v>263</v>
      </c>
      <c r="G18" s="45"/>
      <c r="H18" s="45"/>
      <c r="I18" s="45"/>
      <c r="J18" s="45"/>
      <c r="K18" s="44"/>
      <c r="L18" s="44"/>
      <c r="M18" s="46" t="str">
        <f t="shared" si="0"/>
        <v/>
      </c>
      <c r="N18" s="47"/>
    </row>
    <row r="19" spans="1:14" ht="46.05" customHeight="1">
      <c r="A19" s="61" t="s">
        <v>509</v>
      </c>
      <c r="B19" s="56" t="s">
        <v>57</v>
      </c>
      <c r="C19" s="56" t="s">
        <v>507</v>
      </c>
      <c r="D19" s="56" t="s">
        <v>510</v>
      </c>
      <c r="E19" s="44" t="s">
        <v>262</v>
      </c>
      <c r="F19" s="44" t="s">
        <v>263</v>
      </c>
      <c r="G19" s="45"/>
      <c r="H19" s="45"/>
      <c r="I19" s="45"/>
      <c r="J19" s="45"/>
      <c r="K19" s="44"/>
      <c r="L19" s="44"/>
      <c r="M19" s="46" t="str">
        <f t="shared" si="0"/>
        <v/>
      </c>
      <c r="N19" s="47"/>
    </row>
    <row r="20" spans="1:14" ht="46.05" customHeight="1">
      <c r="A20" s="61" t="s">
        <v>511</v>
      </c>
      <c r="B20" s="56" t="s">
        <v>57</v>
      </c>
      <c r="C20" s="56" t="s">
        <v>507</v>
      </c>
      <c r="D20" s="56" t="s">
        <v>512</v>
      </c>
      <c r="E20" s="44" t="s">
        <v>262</v>
      </c>
      <c r="F20" s="44" t="s">
        <v>263</v>
      </c>
      <c r="G20" s="45"/>
      <c r="H20" s="45"/>
      <c r="I20" s="45"/>
      <c r="J20" s="45"/>
      <c r="K20" s="44"/>
      <c r="L20" s="44"/>
      <c r="M20" s="46" t="str">
        <f t="shared" si="0"/>
        <v/>
      </c>
      <c r="N20" s="47"/>
    </row>
    <row r="21" spans="1:14" ht="46.05" customHeight="1">
      <c r="A21" s="61" t="s">
        <v>513</v>
      </c>
      <c r="B21" s="56" t="s">
        <v>57</v>
      </c>
      <c r="C21" s="56" t="s">
        <v>507</v>
      </c>
      <c r="D21" s="56" t="s">
        <v>514</v>
      </c>
      <c r="E21" s="44" t="s">
        <v>262</v>
      </c>
      <c r="F21" s="44" t="s">
        <v>263</v>
      </c>
      <c r="G21" s="45"/>
      <c r="H21" s="45"/>
      <c r="I21" s="45"/>
      <c r="J21" s="45"/>
      <c r="K21" s="44"/>
      <c r="L21" s="44"/>
      <c r="M21" s="46" t="str">
        <f t="shared" si="0"/>
        <v/>
      </c>
      <c r="N21" s="47"/>
    </row>
    <row r="22" spans="1:14" ht="46.05" customHeight="1">
      <c r="A22" s="61" t="s">
        <v>515</v>
      </c>
      <c r="B22" s="56" t="s">
        <v>57</v>
      </c>
      <c r="C22" s="56" t="s">
        <v>516</v>
      </c>
      <c r="D22" s="56" t="s">
        <v>517</v>
      </c>
      <c r="E22" s="44" t="s">
        <v>262</v>
      </c>
      <c r="F22" s="44" t="s">
        <v>263</v>
      </c>
      <c r="G22" s="45"/>
      <c r="H22" s="45"/>
      <c r="I22" s="45"/>
      <c r="J22" s="45"/>
      <c r="K22" s="44"/>
      <c r="L22" s="44"/>
      <c r="M22" s="46" t="str">
        <f t="shared" si="0"/>
        <v/>
      </c>
      <c r="N22" s="47"/>
    </row>
    <row r="23" spans="1:14" ht="46.05" customHeight="1">
      <c r="A23" s="61" t="s">
        <v>518</v>
      </c>
      <c r="B23" s="56" t="s">
        <v>57</v>
      </c>
      <c r="C23" s="56" t="s">
        <v>516</v>
      </c>
      <c r="D23" s="56" t="s">
        <v>519</v>
      </c>
      <c r="E23" s="44" t="s">
        <v>262</v>
      </c>
      <c r="F23" s="44" t="s">
        <v>263</v>
      </c>
      <c r="G23" s="45"/>
      <c r="H23" s="45"/>
      <c r="I23" s="45"/>
      <c r="J23" s="45"/>
      <c r="K23" s="44"/>
      <c r="L23" s="44"/>
      <c r="M23" s="46" t="str">
        <f t="shared" si="0"/>
        <v/>
      </c>
      <c r="N23" s="47"/>
    </row>
    <row r="24" spans="1:14" ht="46.05" customHeight="1">
      <c r="A24" s="61" t="s">
        <v>520</v>
      </c>
      <c r="B24" s="56" t="s">
        <v>57</v>
      </c>
      <c r="C24" s="56" t="s">
        <v>516</v>
      </c>
      <c r="D24" s="56" t="s">
        <v>521</v>
      </c>
      <c r="E24" s="44" t="s">
        <v>262</v>
      </c>
      <c r="F24" s="44" t="s">
        <v>263</v>
      </c>
      <c r="G24" s="45"/>
      <c r="H24" s="45"/>
      <c r="I24" s="45"/>
      <c r="J24" s="45"/>
      <c r="K24" s="44"/>
      <c r="L24" s="44"/>
      <c r="M24" s="46" t="str">
        <f t="shared" si="0"/>
        <v/>
      </c>
      <c r="N24" s="47"/>
    </row>
    <row r="25" spans="1:14" ht="46.05" customHeight="1">
      <c r="A25" s="61" t="s">
        <v>522</v>
      </c>
      <c r="B25" s="56" t="s">
        <v>57</v>
      </c>
      <c r="C25" s="56" t="s">
        <v>523</v>
      </c>
      <c r="D25" s="56" t="s">
        <v>524</v>
      </c>
      <c r="E25" s="44" t="s">
        <v>262</v>
      </c>
      <c r="F25" s="44" t="s">
        <v>263</v>
      </c>
      <c r="G25" s="45"/>
      <c r="H25" s="45"/>
      <c r="I25" s="45"/>
      <c r="J25" s="45"/>
      <c r="K25" s="44"/>
      <c r="L25" s="44"/>
      <c r="M25" s="46" t="str">
        <f t="shared" si="0"/>
        <v/>
      </c>
      <c r="N25" s="47"/>
    </row>
    <row r="26" spans="1:14" ht="46.05" customHeight="1">
      <c r="A26" s="61" t="s">
        <v>525</v>
      </c>
      <c r="B26" s="56" t="s">
        <v>57</v>
      </c>
      <c r="C26" s="56" t="s">
        <v>523</v>
      </c>
      <c r="D26" s="56" t="s">
        <v>526</v>
      </c>
      <c r="E26" s="44" t="s">
        <v>262</v>
      </c>
      <c r="F26" s="44" t="s">
        <v>263</v>
      </c>
      <c r="G26" s="45"/>
      <c r="H26" s="45"/>
      <c r="I26" s="45"/>
      <c r="J26" s="45"/>
      <c r="K26" s="44"/>
      <c r="L26" s="44"/>
      <c r="M26" s="46" t="str">
        <f t="shared" si="0"/>
        <v/>
      </c>
      <c r="N26" s="47"/>
    </row>
    <row r="27" spans="1:14" ht="46.05" customHeight="1">
      <c r="A27" s="61" t="s">
        <v>527</v>
      </c>
      <c r="B27" s="56" t="s">
        <v>57</v>
      </c>
      <c r="C27" s="56" t="s">
        <v>523</v>
      </c>
      <c r="D27" s="56" t="s">
        <v>528</v>
      </c>
      <c r="E27" s="44" t="s">
        <v>262</v>
      </c>
      <c r="F27" s="44" t="s">
        <v>263</v>
      </c>
      <c r="G27" s="45"/>
      <c r="H27" s="45"/>
      <c r="I27" s="45"/>
      <c r="J27" s="45"/>
      <c r="K27" s="44"/>
      <c r="L27" s="44"/>
      <c r="M27" s="46" t="str">
        <f t="shared" si="0"/>
        <v/>
      </c>
      <c r="N27" s="47"/>
    </row>
    <row r="28" spans="1:14" ht="46.05" customHeight="1">
      <c r="A28" s="61" t="s">
        <v>529</v>
      </c>
      <c r="B28" s="56" t="s">
        <v>57</v>
      </c>
      <c r="C28" s="56" t="s">
        <v>523</v>
      </c>
      <c r="D28" s="56" t="s">
        <v>530</v>
      </c>
      <c r="E28" s="44" t="s">
        <v>262</v>
      </c>
      <c r="F28" s="44" t="s">
        <v>263</v>
      </c>
      <c r="G28" s="45"/>
      <c r="H28" s="45"/>
      <c r="I28" s="45"/>
      <c r="J28" s="45"/>
      <c r="K28" s="44"/>
      <c r="L28" s="44"/>
      <c r="M28" s="46" t="str">
        <f t="shared" si="0"/>
        <v/>
      </c>
      <c r="N28" s="47"/>
    </row>
    <row r="29" spans="1:14" ht="46.05" customHeight="1">
      <c r="A29" s="61" t="s">
        <v>531</v>
      </c>
      <c r="B29" s="56" t="s">
        <v>57</v>
      </c>
      <c r="C29" s="56" t="s">
        <v>532</v>
      </c>
      <c r="D29" s="56" t="s">
        <v>57</v>
      </c>
      <c r="E29" s="44" t="s">
        <v>262</v>
      </c>
      <c r="F29" s="44" t="s">
        <v>263</v>
      </c>
      <c r="G29" s="45"/>
      <c r="H29" s="45"/>
      <c r="I29" s="45"/>
      <c r="J29" s="45"/>
      <c r="K29" s="44"/>
      <c r="L29" s="44"/>
      <c r="M29" s="46" t="str">
        <f t="shared" si="0"/>
        <v/>
      </c>
      <c r="N29" s="47"/>
    </row>
    <row r="30" spans="1:14" ht="46.05" customHeight="1">
      <c r="A30" s="61" t="s">
        <v>533</v>
      </c>
      <c r="B30" s="56" t="s">
        <v>57</v>
      </c>
      <c r="C30" s="56" t="s">
        <v>532</v>
      </c>
      <c r="D30" s="56" t="s">
        <v>534</v>
      </c>
      <c r="E30" s="44" t="s">
        <v>262</v>
      </c>
      <c r="F30" s="44" t="s">
        <v>263</v>
      </c>
      <c r="G30" s="45"/>
      <c r="H30" s="45"/>
      <c r="I30" s="45"/>
      <c r="J30" s="45"/>
      <c r="K30" s="44"/>
      <c r="L30" s="44"/>
      <c r="M30" s="46" t="str">
        <f t="shared" si="0"/>
        <v/>
      </c>
      <c r="N30" s="47"/>
    </row>
    <row r="31" spans="1:14" ht="46.05" customHeight="1">
      <c r="A31" s="62" t="s">
        <v>535</v>
      </c>
      <c r="B31" s="57" t="s">
        <v>57</v>
      </c>
      <c r="C31" s="57" t="s">
        <v>532</v>
      </c>
      <c r="D31" s="57" t="s">
        <v>536</v>
      </c>
      <c r="E31" s="48" t="s">
        <v>262</v>
      </c>
      <c r="F31" s="48" t="s">
        <v>263</v>
      </c>
      <c r="G31" s="49"/>
      <c r="H31" s="49"/>
      <c r="I31" s="49"/>
      <c r="J31" s="49"/>
      <c r="K31" s="48"/>
      <c r="L31" s="48"/>
      <c r="M31" s="50" t="str">
        <f t="shared" si="0"/>
        <v/>
      </c>
      <c r="N31" s="51"/>
    </row>
  </sheetData>
  <sheetProtection algorithmName="SHA-512" hashValue="+Ri+R5R16A2xqXKBbkYAFGZ1ElO/zGZFWazDzxRXCbu/bvm5qiiPX+qDw3hG12nV1wckm/PxCisVpHt4bnboUg==" saltValue="eja4s3JKpWDChJajq0sRlw==" spinCount="100000" sheet="1" objects="1" scenarios="1" selectLockedCells="1"/>
  <mergeCells count="2">
    <mergeCell ref="A1:N2"/>
    <mergeCell ref="A3:N3"/>
  </mergeCells>
  <conditionalFormatting sqref="E8:E31">
    <cfRule type="containsText" dxfId="134" priority="4" operator="containsText" text="Alta"/>
    <cfRule type="containsText" dxfId="133" priority="5" operator="containsText" text="Média"/>
    <cfRule type="containsText" dxfId="132" priority="6" operator="containsText" text="Baixa"/>
  </conditionalFormatting>
  <conditionalFormatting sqref="F8:F31">
    <cfRule type="containsText" dxfId="131" priority="1" operator="containsText" text="Concluído"/>
    <cfRule type="containsText" dxfId="130" priority="2" operator="containsText" text="Em estudo"/>
    <cfRule type="containsText" dxfId="129" priority="3" operator="containsText" text="Não iniciado"/>
  </conditionalFormatting>
  <conditionalFormatting sqref="M8:M31">
    <cfRule type="expression" dxfId="128" priority="7">
      <formula>AND($M8&lt;&gt;"",$M8&lt;0.6)</formula>
    </cfRule>
    <cfRule type="expression" dxfId="127" priority="8">
      <formula>AND($M8&lt;&gt;"",$M8&gt;=0.6,$M8&lt;0.8)</formula>
    </cfRule>
    <cfRule type="expression" dxfId="126" priority="9">
      <formula>AND($M8&lt;&gt;"",$M8&gt;=0.8)</formula>
    </cfRule>
  </conditionalFormatting>
  <dataValidations count="3">
    <dataValidation type="list" sqref="E8:E31" xr:uid="{00000000-0002-0000-0600-000000000000}">
      <formula1>"Alta,Média,Baixa"</formula1>
    </dataValidation>
    <dataValidation type="list" sqref="F8:F31" xr:uid="{00000000-0002-0000-0600-000001000000}">
      <formula1>"Não iniciado,Em estudo,Concluído"</formula1>
    </dataValidation>
    <dataValidation type="whole" sqref="K8:L31" xr:uid="{00000000-0002-0000-0600-000002000000}">
      <formula1>0</formula1>
      <formula2>10000</formula2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showGridLines="0" topLeftCell="C1" workbookViewId="0">
      <selection activeCell="E15" sqref="E15"/>
    </sheetView>
  </sheetViews>
  <sheetFormatPr defaultRowHeight="13.8"/>
  <cols>
    <col min="1" max="1" width="10" style="54" customWidth="1"/>
    <col min="2" max="2" width="26" style="54" customWidth="1"/>
    <col min="3" max="3" width="34" style="54" customWidth="1"/>
    <col min="4" max="4" width="78" style="54" customWidth="1"/>
    <col min="5" max="5" width="12" style="54" customWidth="1"/>
    <col min="6" max="6" width="15" style="54" customWidth="1"/>
    <col min="7" max="10" width="13" style="54" customWidth="1"/>
    <col min="11" max="11" width="11" style="54" customWidth="1"/>
    <col min="12" max="12" width="10" style="54" customWidth="1"/>
    <col min="13" max="13" width="12" style="54" customWidth="1"/>
    <col min="14" max="14" width="30" style="54" customWidth="1"/>
    <col min="15" max="16384" width="8.796875" style="54"/>
  </cols>
  <sheetData>
    <row r="1" spans="1:14" ht="30" customHeight="1">
      <c r="A1" s="73" t="s">
        <v>1483</v>
      </c>
      <c r="B1" s="73" t="s">
        <v>537</v>
      </c>
      <c r="C1" s="73" t="s">
        <v>537</v>
      </c>
      <c r="D1" s="73" t="s">
        <v>537</v>
      </c>
      <c r="E1" s="73" t="s">
        <v>537</v>
      </c>
      <c r="F1" s="73" t="s">
        <v>537</v>
      </c>
      <c r="G1" s="73" t="s">
        <v>537</v>
      </c>
      <c r="H1" s="73" t="s">
        <v>537</v>
      </c>
      <c r="I1" s="73" t="s">
        <v>537</v>
      </c>
      <c r="J1" s="73" t="s">
        <v>537</v>
      </c>
      <c r="K1" s="73" t="s">
        <v>537</v>
      </c>
      <c r="L1" s="73" t="s">
        <v>537</v>
      </c>
      <c r="M1" s="73" t="s">
        <v>537</v>
      </c>
      <c r="N1" s="73" t="s">
        <v>537</v>
      </c>
    </row>
    <row r="2" spans="1:14" ht="30" customHeight="1">
      <c r="A2" s="73" t="s">
        <v>537</v>
      </c>
      <c r="B2" s="73" t="s">
        <v>537</v>
      </c>
      <c r="C2" s="73" t="s">
        <v>537</v>
      </c>
      <c r="D2" s="73" t="s">
        <v>537</v>
      </c>
      <c r="E2" s="73" t="s">
        <v>537</v>
      </c>
      <c r="F2" s="73" t="s">
        <v>537</v>
      </c>
      <c r="G2" s="73" t="s">
        <v>537</v>
      </c>
      <c r="H2" s="73" t="s">
        <v>537</v>
      </c>
      <c r="I2" s="73" t="s">
        <v>537</v>
      </c>
      <c r="J2" s="73" t="s">
        <v>537</v>
      </c>
      <c r="K2" s="73" t="s">
        <v>537</v>
      </c>
      <c r="L2" s="73" t="s">
        <v>537</v>
      </c>
      <c r="M2" s="73" t="s">
        <v>537</v>
      </c>
      <c r="N2" s="73" t="s">
        <v>537</v>
      </c>
    </row>
    <row r="3" spans="1:14" ht="28.05" customHeight="1">
      <c r="A3" s="74" t="s">
        <v>482</v>
      </c>
      <c r="B3" s="74" t="s">
        <v>482</v>
      </c>
      <c r="C3" s="74" t="s">
        <v>482</v>
      </c>
      <c r="D3" s="74" t="s">
        <v>482</v>
      </c>
      <c r="E3" s="74" t="s">
        <v>482</v>
      </c>
      <c r="F3" s="74" t="s">
        <v>482</v>
      </c>
      <c r="G3" s="74" t="s">
        <v>482</v>
      </c>
      <c r="H3" s="74" t="s">
        <v>482</v>
      </c>
      <c r="I3" s="74" t="s">
        <v>482</v>
      </c>
      <c r="J3" s="74" t="s">
        <v>482</v>
      </c>
      <c r="K3" s="74" t="s">
        <v>482</v>
      </c>
      <c r="L3" s="74" t="s">
        <v>482</v>
      </c>
      <c r="M3" s="74" t="s">
        <v>482</v>
      </c>
      <c r="N3" s="74" t="s">
        <v>482</v>
      </c>
    </row>
    <row r="4" spans="1:14">
      <c r="A4"/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s="1" t="s">
        <v>56</v>
      </c>
      <c r="B5" s="1"/>
      <c r="C5" s="1" t="s">
        <v>54</v>
      </c>
      <c r="D5" s="1"/>
      <c r="E5" s="1" t="s">
        <v>55</v>
      </c>
      <c r="F5" s="1"/>
      <c r="G5" s="1" t="s">
        <v>244</v>
      </c>
      <c r="H5" s="1"/>
      <c r="I5" s="1" t="s">
        <v>245</v>
      </c>
      <c r="J5" s="1"/>
      <c r="K5" s="1" t="s">
        <v>246</v>
      </c>
      <c r="L5" s="1"/>
      <c r="M5"/>
      <c r="N5"/>
    </row>
    <row r="6" spans="1:14" ht="15.6">
      <c r="A6" s="3">
        <f>IFERROR(COUNTIF(F8:F36,"Concluído")/COUNTA(D8:D36),0)</f>
        <v>0</v>
      </c>
      <c r="B6" s="2"/>
      <c r="C6" s="2">
        <f>COUNTA(D8:D36)</f>
        <v>29</v>
      </c>
      <c r="D6" s="2"/>
      <c r="E6" s="2">
        <f>COUNTIF(F8:F36,"Concluído")</f>
        <v>0</v>
      </c>
      <c r="F6" s="2"/>
      <c r="G6" s="2">
        <f>SUM(K8:K36)</f>
        <v>0</v>
      </c>
      <c r="H6" s="2"/>
      <c r="I6" s="2">
        <f>SUM(L8:L36)</f>
        <v>0</v>
      </c>
      <c r="J6" s="2"/>
      <c r="K6" s="3">
        <f>IFERROR(I6/G6,0)</f>
        <v>0</v>
      </c>
      <c r="L6" s="2"/>
      <c r="M6"/>
      <c r="N6"/>
    </row>
    <row r="7" spans="1:14" ht="31.95" customHeight="1">
      <c r="A7" s="52" t="s">
        <v>247</v>
      </c>
      <c r="B7" s="53" t="s">
        <v>248</v>
      </c>
      <c r="C7" s="53" t="s">
        <v>249</v>
      </c>
      <c r="D7" s="53" t="s">
        <v>250</v>
      </c>
      <c r="E7" s="53" t="s">
        <v>251</v>
      </c>
      <c r="F7" s="53" t="s">
        <v>252</v>
      </c>
      <c r="G7" s="53" t="s">
        <v>253</v>
      </c>
      <c r="H7" s="53" t="s">
        <v>254</v>
      </c>
      <c r="I7" s="53" t="s">
        <v>255</v>
      </c>
      <c r="J7" s="53" t="s">
        <v>256</v>
      </c>
      <c r="K7" s="53" t="s">
        <v>53</v>
      </c>
      <c r="L7" s="53" t="s">
        <v>245</v>
      </c>
      <c r="M7" s="53" t="s">
        <v>257</v>
      </c>
      <c r="N7" s="53" t="s">
        <v>258</v>
      </c>
    </row>
    <row r="8" spans="1:14" ht="46.05" customHeight="1">
      <c r="A8" s="11" t="s">
        <v>483</v>
      </c>
      <c r="B8" s="8" t="s">
        <v>16</v>
      </c>
      <c r="C8" s="8" t="s">
        <v>260</v>
      </c>
      <c r="D8" s="8" t="s">
        <v>538</v>
      </c>
      <c r="E8" s="44" t="s">
        <v>262</v>
      </c>
      <c r="F8" s="44" t="s">
        <v>263</v>
      </c>
      <c r="G8" s="45"/>
      <c r="H8" s="45"/>
      <c r="I8" s="45"/>
      <c r="J8" s="45"/>
      <c r="K8" s="44"/>
      <c r="L8" s="44"/>
      <c r="M8" s="46" t="str">
        <f t="shared" ref="M8:M36" si="0">IF(OR(K8="",L8=""),"",IFERROR(L8/K8,0))</f>
        <v/>
      </c>
      <c r="N8" s="47"/>
    </row>
    <row r="9" spans="1:14" ht="46.05" customHeight="1">
      <c r="A9" s="11" t="s">
        <v>486</v>
      </c>
      <c r="B9" s="8" t="s">
        <v>16</v>
      </c>
      <c r="C9" s="8" t="s">
        <v>260</v>
      </c>
      <c r="D9" s="8" t="s">
        <v>539</v>
      </c>
      <c r="E9" s="44" t="s">
        <v>262</v>
      </c>
      <c r="F9" s="44" t="s">
        <v>263</v>
      </c>
      <c r="G9" s="45"/>
      <c r="H9" s="45"/>
      <c r="I9" s="45"/>
      <c r="J9" s="45"/>
      <c r="K9" s="44"/>
      <c r="L9" s="44"/>
      <c r="M9" s="46" t="str">
        <f t="shared" si="0"/>
        <v/>
      </c>
      <c r="N9" s="47"/>
    </row>
    <row r="10" spans="1:14" ht="46.05" customHeight="1">
      <c r="A10" s="11" t="s">
        <v>488</v>
      </c>
      <c r="B10" s="8" t="s">
        <v>16</v>
      </c>
      <c r="C10" s="8" t="s">
        <v>260</v>
      </c>
      <c r="D10" s="8" t="s">
        <v>540</v>
      </c>
      <c r="E10" s="44" t="s">
        <v>262</v>
      </c>
      <c r="F10" s="44" t="s">
        <v>263</v>
      </c>
      <c r="G10" s="45"/>
      <c r="H10" s="45"/>
      <c r="I10" s="45"/>
      <c r="J10" s="45"/>
      <c r="K10" s="44"/>
      <c r="L10" s="44"/>
      <c r="M10" s="46" t="str">
        <f t="shared" si="0"/>
        <v/>
      </c>
      <c r="N10" s="47"/>
    </row>
    <row r="11" spans="1:14" ht="46.05" customHeight="1">
      <c r="A11" s="11" t="s">
        <v>490</v>
      </c>
      <c r="B11" s="8" t="s">
        <v>16</v>
      </c>
      <c r="C11" s="8" t="s">
        <v>541</v>
      </c>
      <c r="D11" s="8" t="s">
        <v>542</v>
      </c>
      <c r="E11" s="44" t="s">
        <v>262</v>
      </c>
      <c r="F11" s="44" t="s">
        <v>263</v>
      </c>
      <c r="G11" s="45"/>
      <c r="H11" s="45"/>
      <c r="I11" s="45"/>
      <c r="J11" s="45"/>
      <c r="K11" s="44"/>
      <c r="L11" s="44"/>
      <c r="M11" s="46" t="str">
        <f t="shared" si="0"/>
        <v/>
      </c>
      <c r="N11" s="47"/>
    </row>
    <row r="12" spans="1:14" ht="46.05" customHeight="1">
      <c r="A12" s="11" t="s">
        <v>493</v>
      </c>
      <c r="B12" s="8" t="s">
        <v>16</v>
      </c>
      <c r="C12" s="8" t="s">
        <v>541</v>
      </c>
      <c r="D12" s="8" t="s">
        <v>543</v>
      </c>
      <c r="E12" s="44" t="s">
        <v>262</v>
      </c>
      <c r="F12" s="44" t="s">
        <v>263</v>
      </c>
      <c r="G12" s="45"/>
      <c r="H12" s="45"/>
      <c r="I12" s="45"/>
      <c r="J12" s="45"/>
      <c r="K12" s="44"/>
      <c r="L12" s="44"/>
      <c r="M12" s="46" t="str">
        <f t="shared" si="0"/>
        <v/>
      </c>
      <c r="N12" s="47"/>
    </row>
    <row r="13" spans="1:14" ht="46.05" customHeight="1">
      <c r="A13" s="11" t="s">
        <v>496</v>
      </c>
      <c r="B13" s="8" t="s">
        <v>16</v>
      </c>
      <c r="C13" s="8" t="s">
        <v>544</v>
      </c>
      <c r="D13" s="8" t="s">
        <v>545</v>
      </c>
      <c r="E13" s="44" t="s">
        <v>262</v>
      </c>
      <c r="F13" s="44" t="s">
        <v>263</v>
      </c>
      <c r="G13" s="45"/>
      <c r="H13" s="45"/>
      <c r="I13" s="45"/>
      <c r="J13" s="45"/>
      <c r="K13" s="44"/>
      <c r="L13" s="44"/>
      <c r="M13" s="46" t="str">
        <f t="shared" si="0"/>
        <v/>
      </c>
      <c r="N13" s="47"/>
    </row>
    <row r="14" spans="1:14" ht="46.05" customHeight="1">
      <c r="A14" s="11" t="s">
        <v>498</v>
      </c>
      <c r="B14" s="8" t="s">
        <v>16</v>
      </c>
      <c r="C14" s="8" t="s">
        <v>546</v>
      </c>
      <c r="D14" s="8" t="s">
        <v>547</v>
      </c>
      <c r="E14" s="44" t="s">
        <v>262</v>
      </c>
      <c r="F14" s="44" t="s">
        <v>263</v>
      </c>
      <c r="G14" s="45"/>
      <c r="H14" s="45"/>
      <c r="I14" s="45"/>
      <c r="J14" s="45"/>
      <c r="K14" s="44"/>
      <c r="L14" s="44"/>
      <c r="M14" s="46" t="str">
        <f t="shared" si="0"/>
        <v/>
      </c>
      <c r="N14" s="47"/>
    </row>
    <row r="15" spans="1:14" ht="46.05" customHeight="1">
      <c r="A15" s="11" t="s">
        <v>500</v>
      </c>
      <c r="B15" s="8" t="s">
        <v>16</v>
      </c>
      <c r="C15" s="8" t="s">
        <v>546</v>
      </c>
      <c r="D15" s="8" t="s">
        <v>548</v>
      </c>
      <c r="E15" s="44" t="s">
        <v>262</v>
      </c>
      <c r="F15" s="44" t="s">
        <v>263</v>
      </c>
      <c r="G15" s="45"/>
      <c r="H15" s="45"/>
      <c r="I15" s="45"/>
      <c r="J15" s="45"/>
      <c r="K15" s="44"/>
      <c r="L15" s="44"/>
      <c r="M15" s="46" t="str">
        <f t="shared" si="0"/>
        <v/>
      </c>
      <c r="N15" s="47"/>
    </row>
    <row r="16" spans="1:14" ht="46.05" customHeight="1">
      <c r="A16" s="11" t="s">
        <v>502</v>
      </c>
      <c r="B16" s="8" t="s">
        <v>16</v>
      </c>
      <c r="C16" s="8" t="s">
        <v>546</v>
      </c>
      <c r="D16" s="8" t="s">
        <v>549</v>
      </c>
      <c r="E16" s="44" t="s">
        <v>262</v>
      </c>
      <c r="F16" s="44" t="s">
        <v>263</v>
      </c>
      <c r="G16" s="45"/>
      <c r="H16" s="45"/>
      <c r="I16" s="45"/>
      <c r="J16" s="45"/>
      <c r="K16" s="44"/>
      <c r="L16" s="44"/>
      <c r="M16" s="46" t="str">
        <f t="shared" si="0"/>
        <v/>
      </c>
      <c r="N16" s="47"/>
    </row>
    <row r="17" spans="1:14" ht="46.05" customHeight="1">
      <c r="A17" s="11" t="s">
        <v>504</v>
      </c>
      <c r="B17" s="8" t="s">
        <v>16</v>
      </c>
      <c r="C17" s="8" t="s">
        <v>546</v>
      </c>
      <c r="D17" s="8" t="s">
        <v>550</v>
      </c>
      <c r="E17" s="44" t="s">
        <v>262</v>
      </c>
      <c r="F17" s="44" t="s">
        <v>263</v>
      </c>
      <c r="G17" s="45"/>
      <c r="H17" s="45"/>
      <c r="I17" s="45"/>
      <c r="J17" s="45"/>
      <c r="K17" s="44"/>
      <c r="L17" s="44"/>
      <c r="M17" s="46" t="str">
        <f t="shared" si="0"/>
        <v/>
      </c>
      <c r="N17" s="47"/>
    </row>
    <row r="18" spans="1:14" ht="46.05" customHeight="1">
      <c r="A18" s="11" t="s">
        <v>506</v>
      </c>
      <c r="B18" s="8" t="s">
        <v>16</v>
      </c>
      <c r="C18" s="8" t="s">
        <v>546</v>
      </c>
      <c r="D18" s="8" t="s">
        <v>551</v>
      </c>
      <c r="E18" s="44" t="s">
        <v>262</v>
      </c>
      <c r="F18" s="44" t="s">
        <v>263</v>
      </c>
      <c r="G18" s="45"/>
      <c r="H18" s="45"/>
      <c r="I18" s="45"/>
      <c r="J18" s="45"/>
      <c r="K18" s="44"/>
      <c r="L18" s="44"/>
      <c r="M18" s="46" t="str">
        <f t="shared" si="0"/>
        <v/>
      </c>
      <c r="N18" s="47"/>
    </row>
    <row r="19" spans="1:14" ht="46.05" customHeight="1">
      <c r="A19" s="11" t="s">
        <v>509</v>
      </c>
      <c r="B19" s="8" t="s">
        <v>16</v>
      </c>
      <c r="C19" s="8" t="s">
        <v>546</v>
      </c>
      <c r="D19" s="8" t="s">
        <v>552</v>
      </c>
      <c r="E19" s="44" t="s">
        <v>262</v>
      </c>
      <c r="F19" s="44" t="s">
        <v>263</v>
      </c>
      <c r="G19" s="45"/>
      <c r="H19" s="45"/>
      <c r="I19" s="45"/>
      <c r="J19" s="45"/>
      <c r="K19" s="44"/>
      <c r="L19" s="44"/>
      <c r="M19" s="46" t="str">
        <f t="shared" si="0"/>
        <v/>
      </c>
      <c r="N19" s="47"/>
    </row>
    <row r="20" spans="1:14" ht="46.05" customHeight="1">
      <c r="A20" s="11" t="s">
        <v>511</v>
      </c>
      <c r="B20" s="8" t="s">
        <v>16</v>
      </c>
      <c r="C20" s="8" t="s">
        <v>546</v>
      </c>
      <c r="D20" s="8" t="s">
        <v>553</v>
      </c>
      <c r="E20" s="44" t="s">
        <v>262</v>
      </c>
      <c r="F20" s="44" t="s">
        <v>263</v>
      </c>
      <c r="G20" s="45"/>
      <c r="H20" s="45"/>
      <c r="I20" s="45"/>
      <c r="J20" s="45"/>
      <c r="K20" s="44"/>
      <c r="L20" s="44"/>
      <c r="M20" s="46" t="str">
        <f t="shared" si="0"/>
        <v/>
      </c>
      <c r="N20" s="47"/>
    </row>
    <row r="21" spans="1:14" ht="46.05" customHeight="1">
      <c r="A21" s="11" t="s">
        <v>513</v>
      </c>
      <c r="B21" s="8" t="s">
        <v>16</v>
      </c>
      <c r="C21" s="8" t="s">
        <v>546</v>
      </c>
      <c r="D21" s="8" t="s">
        <v>554</v>
      </c>
      <c r="E21" s="44" t="s">
        <v>262</v>
      </c>
      <c r="F21" s="44" t="s">
        <v>263</v>
      </c>
      <c r="G21" s="45"/>
      <c r="H21" s="45"/>
      <c r="I21" s="45"/>
      <c r="J21" s="45"/>
      <c r="K21" s="44"/>
      <c r="L21" s="44"/>
      <c r="M21" s="46" t="str">
        <f t="shared" si="0"/>
        <v/>
      </c>
      <c r="N21" s="47"/>
    </row>
    <row r="22" spans="1:14" ht="46.05" customHeight="1">
      <c r="A22" s="11" t="s">
        <v>515</v>
      </c>
      <c r="B22" s="8" t="s">
        <v>16</v>
      </c>
      <c r="C22" s="8" t="s">
        <v>546</v>
      </c>
      <c r="D22" s="8" t="s">
        <v>555</v>
      </c>
      <c r="E22" s="44" t="s">
        <v>262</v>
      </c>
      <c r="F22" s="44" t="s">
        <v>263</v>
      </c>
      <c r="G22" s="45"/>
      <c r="H22" s="45"/>
      <c r="I22" s="45"/>
      <c r="J22" s="45"/>
      <c r="K22" s="44"/>
      <c r="L22" s="44"/>
      <c r="M22" s="46" t="str">
        <f t="shared" si="0"/>
        <v/>
      </c>
      <c r="N22" s="47"/>
    </row>
    <row r="23" spans="1:14" ht="46.05" customHeight="1">
      <c r="A23" s="11" t="s">
        <v>518</v>
      </c>
      <c r="B23" s="8" t="s">
        <v>16</v>
      </c>
      <c r="C23" s="8" t="s">
        <v>546</v>
      </c>
      <c r="D23" s="8" t="s">
        <v>556</v>
      </c>
      <c r="E23" s="44" t="s">
        <v>262</v>
      </c>
      <c r="F23" s="44" t="s">
        <v>263</v>
      </c>
      <c r="G23" s="45"/>
      <c r="H23" s="45"/>
      <c r="I23" s="45"/>
      <c r="J23" s="45"/>
      <c r="K23" s="44"/>
      <c r="L23" s="44"/>
      <c r="M23" s="46" t="str">
        <f t="shared" si="0"/>
        <v/>
      </c>
      <c r="N23" s="47"/>
    </row>
    <row r="24" spans="1:14" ht="46.05" customHeight="1">
      <c r="A24" s="11" t="s">
        <v>520</v>
      </c>
      <c r="B24" s="8" t="s">
        <v>16</v>
      </c>
      <c r="C24" s="8" t="s">
        <v>546</v>
      </c>
      <c r="D24" s="8" t="s">
        <v>557</v>
      </c>
      <c r="E24" s="44" t="s">
        <v>262</v>
      </c>
      <c r="F24" s="44" t="s">
        <v>263</v>
      </c>
      <c r="G24" s="45"/>
      <c r="H24" s="45"/>
      <c r="I24" s="45"/>
      <c r="J24" s="45"/>
      <c r="K24" s="44"/>
      <c r="L24" s="44"/>
      <c r="M24" s="46" t="str">
        <f t="shared" si="0"/>
        <v/>
      </c>
      <c r="N24" s="47"/>
    </row>
    <row r="25" spans="1:14" ht="46.05" customHeight="1">
      <c r="A25" s="11" t="s">
        <v>522</v>
      </c>
      <c r="B25" s="8" t="s">
        <v>16</v>
      </c>
      <c r="C25" s="8" t="s">
        <v>546</v>
      </c>
      <c r="D25" s="8" t="s">
        <v>558</v>
      </c>
      <c r="E25" s="44" t="s">
        <v>262</v>
      </c>
      <c r="F25" s="44" t="s">
        <v>263</v>
      </c>
      <c r="G25" s="45"/>
      <c r="H25" s="45"/>
      <c r="I25" s="45"/>
      <c r="J25" s="45"/>
      <c r="K25" s="44"/>
      <c r="L25" s="44"/>
      <c r="M25" s="46" t="str">
        <f t="shared" si="0"/>
        <v/>
      </c>
      <c r="N25" s="47"/>
    </row>
    <row r="26" spans="1:14" ht="46.05" customHeight="1">
      <c r="A26" s="11" t="s">
        <v>525</v>
      </c>
      <c r="B26" s="8" t="s">
        <v>16</v>
      </c>
      <c r="C26" s="8" t="s">
        <v>559</v>
      </c>
      <c r="D26" s="8" t="s">
        <v>560</v>
      </c>
      <c r="E26" s="44" t="s">
        <v>262</v>
      </c>
      <c r="F26" s="44" t="s">
        <v>263</v>
      </c>
      <c r="G26" s="45"/>
      <c r="H26" s="45"/>
      <c r="I26" s="45"/>
      <c r="J26" s="45"/>
      <c r="K26" s="44"/>
      <c r="L26" s="44"/>
      <c r="M26" s="46" t="str">
        <f t="shared" si="0"/>
        <v/>
      </c>
      <c r="N26" s="47"/>
    </row>
    <row r="27" spans="1:14" ht="46.05" customHeight="1">
      <c r="A27" s="11" t="s">
        <v>527</v>
      </c>
      <c r="B27" s="8" t="s">
        <v>16</v>
      </c>
      <c r="C27" s="8" t="s">
        <v>559</v>
      </c>
      <c r="D27" s="8" t="s">
        <v>561</v>
      </c>
      <c r="E27" s="44" t="s">
        <v>262</v>
      </c>
      <c r="F27" s="44" t="s">
        <v>263</v>
      </c>
      <c r="G27" s="45"/>
      <c r="H27" s="45"/>
      <c r="I27" s="45"/>
      <c r="J27" s="45"/>
      <c r="K27" s="44"/>
      <c r="L27" s="44"/>
      <c r="M27" s="46" t="str">
        <f t="shared" si="0"/>
        <v/>
      </c>
      <c r="N27" s="47"/>
    </row>
    <row r="28" spans="1:14" ht="46.05" customHeight="1">
      <c r="A28" s="11" t="s">
        <v>529</v>
      </c>
      <c r="B28" s="8" t="s">
        <v>16</v>
      </c>
      <c r="C28" s="8" t="s">
        <v>562</v>
      </c>
      <c r="D28" s="8" t="s">
        <v>563</v>
      </c>
      <c r="E28" s="44" t="s">
        <v>262</v>
      </c>
      <c r="F28" s="44" t="s">
        <v>263</v>
      </c>
      <c r="G28" s="45"/>
      <c r="H28" s="45"/>
      <c r="I28" s="45"/>
      <c r="J28" s="45"/>
      <c r="K28" s="44"/>
      <c r="L28" s="44"/>
      <c r="M28" s="46" t="str">
        <f t="shared" si="0"/>
        <v/>
      </c>
      <c r="N28" s="47"/>
    </row>
    <row r="29" spans="1:14" ht="46.05" customHeight="1">
      <c r="A29" s="11" t="s">
        <v>531</v>
      </c>
      <c r="B29" s="8" t="s">
        <v>16</v>
      </c>
      <c r="C29" s="8" t="s">
        <v>562</v>
      </c>
      <c r="D29" s="8" t="s">
        <v>564</v>
      </c>
      <c r="E29" s="44" t="s">
        <v>262</v>
      </c>
      <c r="F29" s="44" t="s">
        <v>263</v>
      </c>
      <c r="G29" s="45"/>
      <c r="H29" s="45"/>
      <c r="I29" s="45"/>
      <c r="J29" s="45"/>
      <c r="K29" s="44"/>
      <c r="L29" s="44"/>
      <c r="M29" s="46" t="str">
        <f t="shared" si="0"/>
        <v/>
      </c>
      <c r="N29" s="47"/>
    </row>
    <row r="30" spans="1:14" ht="46.05" customHeight="1">
      <c r="A30" s="11" t="s">
        <v>533</v>
      </c>
      <c r="B30" s="8" t="s">
        <v>16</v>
      </c>
      <c r="C30" s="8" t="s">
        <v>565</v>
      </c>
      <c r="D30" s="8" t="s">
        <v>566</v>
      </c>
      <c r="E30" s="44" t="s">
        <v>262</v>
      </c>
      <c r="F30" s="44" t="s">
        <v>263</v>
      </c>
      <c r="G30" s="45"/>
      <c r="H30" s="45"/>
      <c r="I30" s="45"/>
      <c r="J30" s="45"/>
      <c r="K30" s="44"/>
      <c r="L30" s="44"/>
      <c r="M30" s="46" t="str">
        <f t="shared" si="0"/>
        <v/>
      </c>
      <c r="N30" s="47"/>
    </row>
    <row r="31" spans="1:14" ht="46.05" customHeight="1">
      <c r="A31" s="11" t="s">
        <v>535</v>
      </c>
      <c r="B31" s="8" t="s">
        <v>16</v>
      </c>
      <c r="C31" s="8" t="s">
        <v>565</v>
      </c>
      <c r="D31" s="8" t="s">
        <v>567</v>
      </c>
      <c r="E31" s="44" t="s">
        <v>262</v>
      </c>
      <c r="F31" s="44" t="s">
        <v>263</v>
      </c>
      <c r="G31" s="45"/>
      <c r="H31" s="45"/>
      <c r="I31" s="45"/>
      <c r="J31" s="45"/>
      <c r="K31" s="44"/>
      <c r="L31" s="44"/>
      <c r="M31" s="46" t="str">
        <f t="shared" si="0"/>
        <v/>
      </c>
      <c r="N31" s="47"/>
    </row>
    <row r="32" spans="1:14" ht="46.05" customHeight="1">
      <c r="A32" s="11" t="s">
        <v>568</v>
      </c>
      <c r="B32" s="8" t="s">
        <v>16</v>
      </c>
      <c r="C32" s="8" t="s">
        <v>565</v>
      </c>
      <c r="D32" s="8" t="s">
        <v>569</v>
      </c>
      <c r="E32" s="44" t="s">
        <v>262</v>
      </c>
      <c r="F32" s="44" t="s">
        <v>263</v>
      </c>
      <c r="G32" s="45"/>
      <c r="H32" s="45"/>
      <c r="I32" s="45"/>
      <c r="J32" s="45"/>
      <c r="K32" s="44"/>
      <c r="L32" s="44"/>
      <c r="M32" s="46" t="str">
        <f t="shared" si="0"/>
        <v/>
      </c>
      <c r="N32" s="47"/>
    </row>
    <row r="33" spans="1:14" ht="46.05" customHeight="1">
      <c r="A33" s="11" t="s">
        <v>570</v>
      </c>
      <c r="B33" s="8" t="s">
        <v>16</v>
      </c>
      <c r="C33" s="8" t="s">
        <v>565</v>
      </c>
      <c r="D33" s="8" t="s">
        <v>571</v>
      </c>
      <c r="E33" s="44" t="s">
        <v>262</v>
      </c>
      <c r="F33" s="44" t="s">
        <v>263</v>
      </c>
      <c r="G33" s="45"/>
      <c r="H33" s="45"/>
      <c r="I33" s="45"/>
      <c r="J33" s="45"/>
      <c r="K33" s="44"/>
      <c r="L33" s="44"/>
      <c r="M33" s="46" t="str">
        <f t="shared" si="0"/>
        <v/>
      </c>
      <c r="N33" s="47"/>
    </row>
    <row r="34" spans="1:14" ht="46.05" customHeight="1">
      <c r="A34" s="11" t="s">
        <v>572</v>
      </c>
      <c r="B34" s="8" t="s">
        <v>16</v>
      </c>
      <c r="C34" s="8" t="s">
        <v>565</v>
      </c>
      <c r="D34" s="8" t="s">
        <v>573</v>
      </c>
      <c r="E34" s="44" t="s">
        <v>262</v>
      </c>
      <c r="F34" s="44" t="s">
        <v>263</v>
      </c>
      <c r="G34" s="45"/>
      <c r="H34" s="45"/>
      <c r="I34" s="45"/>
      <c r="J34" s="45"/>
      <c r="K34" s="44"/>
      <c r="L34" s="44"/>
      <c r="M34" s="46" t="str">
        <f t="shared" si="0"/>
        <v/>
      </c>
      <c r="N34" s="47"/>
    </row>
    <row r="35" spans="1:14" ht="46.05" customHeight="1">
      <c r="A35" s="11" t="s">
        <v>574</v>
      </c>
      <c r="B35" s="8" t="s">
        <v>16</v>
      </c>
      <c r="C35" s="8" t="s">
        <v>565</v>
      </c>
      <c r="D35" s="8" t="s">
        <v>575</v>
      </c>
      <c r="E35" s="44" t="s">
        <v>262</v>
      </c>
      <c r="F35" s="44" t="s">
        <v>263</v>
      </c>
      <c r="G35" s="45"/>
      <c r="H35" s="45"/>
      <c r="I35" s="45"/>
      <c r="J35" s="45"/>
      <c r="K35" s="44"/>
      <c r="L35" s="44"/>
      <c r="M35" s="46" t="str">
        <f t="shared" si="0"/>
        <v/>
      </c>
      <c r="N35" s="47"/>
    </row>
    <row r="36" spans="1:14" ht="46.05" customHeight="1">
      <c r="A36" s="12" t="s">
        <v>576</v>
      </c>
      <c r="B36" s="13" t="s">
        <v>16</v>
      </c>
      <c r="C36" s="13" t="s">
        <v>565</v>
      </c>
      <c r="D36" s="13" t="s">
        <v>577</v>
      </c>
      <c r="E36" s="48" t="s">
        <v>262</v>
      </c>
      <c r="F36" s="48" t="s">
        <v>263</v>
      </c>
      <c r="G36" s="49"/>
      <c r="H36" s="49"/>
      <c r="I36" s="49"/>
      <c r="J36" s="49"/>
      <c r="K36" s="48"/>
      <c r="L36" s="48"/>
      <c r="M36" s="50" t="str">
        <f t="shared" si="0"/>
        <v/>
      </c>
      <c r="N36" s="51"/>
    </row>
  </sheetData>
  <sheetProtection algorithmName="SHA-512" hashValue="glQz80az0bWZRZMm09rbfI8QDBawIcKUuKoS21hZldqoy3SmmLZ42jYvkVzKgjIbU5SHL5G7H0fjam/+e2aByQ==" saltValue="jz4cDHNh/kVGmWLKjrmL0w==" spinCount="100000" sheet="1" objects="1" scenarios="1" selectLockedCells="1"/>
  <mergeCells count="2">
    <mergeCell ref="A1:N2"/>
    <mergeCell ref="A3:N3"/>
  </mergeCells>
  <conditionalFormatting sqref="E8:E36">
    <cfRule type="containsText" dxfId="125" priority="4" operator="containsText" text="Alta"/>
    <cfRule type="containsText" dxfId="124" priority="5" operator="containsText" text="Média"/>
    <cfRule type="containsText" dxfId="123" priority="6" operator="containsText" text="Baixa"/>
  </conditionalFormatting>
  <conditionalFormatting sqref="F8:F36">
    <cfRule type="containsText" dxfId="122" priority="1" operator="containsText" text="Concluído"/>
    <cfRule type="containsText" dxfId="121" priority="2" operator="containsText" text="Em estudo"/>
    <cfRule type="containsText" dxfId="120" priority="3" operator="containsText" text="Não iniciado"/>
  </conditionalFormatting>
  <conditionalFormatting sqref="M8:M36">
    <cfRule type="expression" dxfId="119" priority="7">
      <formula>AND($M8&lt;&gt;"",$M8&lt;0.6)</formula>
    </cfRule>
    <cfRule type="expression" dxfId="118" priority="8">
      <formula>AND($M8&lt;&gt;"",$M8&gt;=0.6,$M8&lt;0.8)</formula>
    </cfRule>
    <cfRule type="expression" dxfId="117" priority="9">
      <formula>AND($M8&lt;&gt;"",$M8&gt;=0.8)</formula>
    </cfRule>
  </conditionalFormatting>
  <dataValidations count="3">
    <dataValidation type="list" sqref="E8:E36" xr:uid="{00000000-0002-0000-0700-000000000000}">
      <formula1>"Alta,Média,Baixa"</formula1>
    </dataValidation>
    <dataValidation type="list" sqref="F8:F36" xr:uid="{00000000-0002-0000-0700-000001000000}">
      <formula1>"Não iniciado,Em estudo,Concluído"</formula1>
    </dataValidation>
    <dataValidation type="whole" sqref="K8:L36" xr:uid="{00000000-0002-0000-0700-000002000000}">
      <formula1>0</formula1>
      <formula2>10000</formula2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62"/>
  <sheetViews>
    <sheetView showGridLines="0" topLeftCell="D1" workbookViewId="0">
      <selection activeCell="G10" sqref="G10"/>
    </sheetView>
  </sheetViews>
  <sheetFormatPr defaultRowHeight="13.8"/>
  <cols>
    <col min="1" max="1" width="10" customWidth="1"/>
    <col min="2" max="2" width="26" customWidth="1"/>
    <col min="3" max="3" width="34" customWidth="1"/>
    <col min="4" max="4" width="78" customWidth="1"/>
    <col min="5" max="5" width="12" customWidth="1"/>
    <col min="6" max="6" width="15" customWidth="1"/>
    <col min="7" max="10" width="13" customWidth="1"/>
    <col min="11" max="11" width="11" customWidth="1"/>
    <col min="12" max="12" width="10" customWidth="1"/>
    <col min="13" max="13" width="12" customWidth="1"/>
    <col min="14" max="14" width="30" customWidth="1"/>
  </cols>
  <sheetData>
    <row r="1" spans="1:14" ht="30" customHeight="1">
      <c r="A1" s="73" t="s">
        <v>1484</v>
      </c>
      <c r="B1" s="73" t="s">
        <v>578</v>
      </c>
      <c r="C1" s="73" t="s">
        <v>578</v>
      </c>
      <c r="D1" s="73" t="s">
        <v>578</v>
      </c>
      <c r="E1" s="73" t="s">
        <v>578</v>
      </c>
      <c r="F1" s="73" t="s">
        <v>578</v>
      </c>
      <c r="G1" s="73" t="s">
        <v>578</v>
      </c>
      <c r="H1" s="73" t="s">
        <v>578</v>
      </c>
      <c r="I1" s="73" t="s">
        <v>578</v>
      </c>
      <c r="J1" s="73" t="s">
        <v>578</v>
      </c>
      <c r="K1" s="73" t="s">
        <v>578</v>
      </c>
      <c r="L1" s="73" t="s">
        <v>578</v>
      </c>
      <c r="M1" s="73" t="s">
        <v>578</v>
      </c>
      <c r="N1" s="73" t="s">
        <v>578</v>
      </c>
    </row>
    <row r="2" spans="1:14" ht="30" customHeight="1">
      <c r="A2" s="73" t="s">
        <v>578</v>
      </c>
      <c r="B2" s="73" t="s">
        <v>578</v>
      </c>
      <c r="C2" s="73" t="s">
        <v>578</v>
      </c>
      <c r="D2" s="73" t="s">
        <v>578</v>
      </c>
      <c r="E2" s="73" t="s">
        <v>578</v>
      </c>
      <c r="F2" s="73" t="s">
        <v>578</v>
      </c>
      <c r="G2" s="73" t="s">
        <v>578</v>
      </c>
      <c r="H2" s="73" t="s">
        <v>578</v>
      </c>
      <c r="I2" s="73" t="s">
        <v>578</v>
      </c>
      <c r="J2" s="73" t="s">
        <v>578</v>
      </c>
      <c r="K2" s="73" t="s">
        <v>578</v>
      </c>
      <c r="L2" s="73" t="s">
        <v>578</v>
      </c>
      <c r="M2" s="73" t="s">
        <v>578</v>
      </c>
      <c r="N2" s="73" t="s">
        <v>578</v>
      </c>
    </row>
    <row r="3" spans="1:14" ht="28.05" customHeight="1">
      <c r="A3" s="74" t="s">
        <v>482</v>
      </c>
      <c r="B3" s="74" t="s">
        <v>482</v>
      </c>
      <c r="C3" s="74" t="s">
        <v>482</v>
      </c>
      <c r="D3" s="74" t="s">
        <v>482</v>
      </c>
      <c r="E3" s="74" t="s">
        <v>482</v>
      </c>
      <c r="F3" s="74" t="s">
        <v>482</v>
      </c>
      <c r="G3" s="74" t="s">
        <v>482</v>
      </c>
      <c r="H3" s="74" t="s">
        <v>482</v>
      </c>
      <c r="I3" s="74" t="s">
        <v>482</v>
      </c>
      <c r="J3" s="74" t="s">
        <v>482</v>
      </c>
      <c r="K3" s="74" t="s">
        <v>482</v>
      </c>
      <c r="L3" s="74" t="s">
        <v>482</v>
      </c>
      <c r="M3" s="74" t="s">
        <v>482</v>
      </c>
      <c r="N3" s="74" t="s">
        <v>482</v>
      </c>
    </row>
    <row r="5" spans="1:14">
      <c r="A5" s="1" t="s">
        <v>56</v>
      </c>
      <c r="B5" s="1"/>
      <c r="C5" s="1" t="s">
        <v>54</v>
      </c>
      <c r="D5" s="1"/>
      <c r="E5" s="1" t="s">
        <v>55</v>
      </c>
      <c r="F5" s="1"/>
      <c r="G5" s="1" t="s">
        <v>244</v>
      </c>
      <c r="H5" s="1"/>
      <c r="I5" s="1" t="s">
        <v>245</v>
      </c>
      <c r="J5" s="1"/>
      <c r="K5" s="1" t="s">
        <v>246</v>
      </c>
      <c r="L5" s="1"/>
    </row>
    <row r="6" spans="1:14" ht="15.6">
      <c r="A6" s="3">
        <f>IFERROR(COUNTIF(F8:F62,"Concluído")/COUNTA(D8:D62),0)</f>
        <v>0</v>
      </c>
      <c r="B6" s="2"/>
      <c r="C6" s="2">
        <f>COUNTA(D8:D62)</f>
        <v>55</v>
      </c>
      <c r="D6" s="2"/>
      <c r="E6" s="2">
        <f>COUNTIF(F8:F62,"Concluído")</f>
        <v>0</v>
      </c>
      <c r="F6" s="2"/>
      <c r="G6" s="2">
        <f>SUM(K8:K62)</f>
        <v>0</v>
      </c>
      <c r="H6" s="2"/>
      <c r="I6" s="2">
        <f>SUM(L8:L62)</f>
        <v>0</v>
      </c>
      <c r="J6" s="2"/>
      <c r="K6" s="3">
        <f>IFERROR(I6/G6,0)</f>
        <v>0</v>
      </c>
      <c r="L6" s="2"/>
    </row>
    <row r="7" spans="1:14" ht="31.95" customHeight="1">
      <c r="A7" s="9" t="s">
        <v>247</v>
      </c>
      <c r="B7" s="10" t="s">
        <v>248</v>
      </c>
      <c r="C7" s="10" t="s">
        <v>249</v>
      </c>
      <c r="D7" s="10" t="s">
        <v>250</v>
      </c>
      <c r="E7" s="10" t="s">
        <v>251</v>
      </c>
      <c r="F7" s="10" t="s">
        <v>252</v>
      </c>
      <c r="G7" s="10" t="s">
        <v>253</v>
      </c>
      <c r="H7" s="10" t="s">
        <v>254</v>
      </c>
      <c r="I7" s="10" t="s">
        <v>255</v>
      </c>
      <c r="J7" s="10" t="s">
        <v>256</v>
      </c>
      <c r="K7" s="10" t="s">
        <v>53</v>
      </c>
      <c r="L7" s="10" t="s">
        <v>245</v>
      </c>
      <c r="M7" s="10" t="s">
        <v>257</v>
      </c>
      <c r="N7" s="10" t="s">
        <v>258</v>
      </c>
    </row>
    <row r="8" spans="1:14" ht="46.05" customHeight="1">
      <c r="A8" s="11" t="s">
        <v>483</v>
      </c>
      <c r="B8" s="8" t="s">
        <v>58</v>
      </c>
      <c r="C8" s="8" t="s">
        <v>260</v>
      </c>
      <c r="D8" s="8" t="s">
        <v>579</v>
      </c>
      <c r="E8" s="44" t="s">
        <v>262</v>
      </c>
      <c r="F8" s="44" t="s">
        <v>263</v>
      </c>
      <c r="G8" s="45"/>
      <c r="H8" s="45"/>
      <c r="I8" s="45"/>
      <c r="J8" s="45"/>
      <c r="K8" s="44"/>
      <c r="L8" s="44"/>
      <c r="M8" s="46" t="str">
        <f t="shared" ref="M8:M39" si="0">IF(OR(K8="",L8=""),"",IFERROR(L8/K8,0))</f>
        <v/>
      </c>
      <c r="N8" s="47"/>
    </row>
    <row r="9" spans="1:14" ht="46.05" customHeight="1">
      <c r="A9" s="11" t="s">
        <v>486</v>
      </c>
      <c r="B9" s="8" t="s">
        <v>58</v>
      </c>
      <c r="C9" s="8" t="s">
        <v>260</v>
      </c>
      <c r="D9" s="8" t="s">
        <v>580</v>
      </c>
      <c r="E9" s="44" t="s">
        <v>262</v>
      </c>
      <c r="F9" s="44" t="s">
        <v>263</v>
      </c>
      <c r="G9" s="45"/>
      <c r="H9" s="45"/>
      <c r="I9" s="45"/>
      <c r="J9" s="45"/>
      <c r="K9" s="44"/>
      <c r="L9" s="44"/>
      <c r="M9" s="46" t="str">
        <f t="shared" si="0"/>
        <v/>
      </c>
      <c r="N9" s="47"/>
    </row>
    <row r="10" spans="1:14" ht="46.05" customHeight="1">
      <c r="A10" s="11" t="s">
        <v>488</v>
      </c>
      <c r="B10" s="8" t="s">
        <v>58</v>
      </c>
      <c r="C10" s="8" t="s">
        <v>260</v>
      </c>
      <c r="D10" s="8" t="s">
        <v>581</v>
      </c>
      <c r="E10" s="44" t="s">
        <v>262</v>
      </c>
      <c r="F10" s="44" t="s">
        <v>263</v>
      </c>
      <c r="G10" s="45"/>
      <c r="H10" s="45"/>
      <c r="I10" s="45"/>
      <c r="J10" s="45"/>
      <c r="K10" s="44"/>
      <c r="L10" s="44"/>
      <c r="M10" s="46" t="str">
        <f t="shared" si="0"/>
        <v/>
      </c>
      <c r="N10" s="47"/>
    </row>
    <row r="11" spans="1:14" ht="46.05" customHeight="1">
      <c r="A11" s="11" t="s">
        <v>490</v>
      </c>
      <c r="B11" s="8" t="s">
        <v>58</v>
      </c>
      <c r="C11" s="8" t="s">
        <v>582</v>
      </c>
      <c r="D11" s="8" t="s">
        <v>583</v>
      </c>
      <c r="E11" s="44" t="s">
        <v>262</v>
      </c>
      <c r="F11" s="44" t="s">
        <v>263</v>
      </c>
      <c r="G11" s="45"/>
      <c r="H11" s="45"/>
      <c r="I11" s="45"/>
      <c r="J11" s="45"/>
      <c r="K11" s="44"/>
      <c r="L11" s="44"/>
      <c r="M11" s="46" t="str">
        <f t="shared" si="0"/>
        <v/>
      </c>
      <c r="N11" s="47"/>
    </row>
    <row r="12" spans="1:14" ht="46.05" customHeight="1">
      <c r="A12" s="11" t="s">
        <v>493</v>
      </c>
      <c r="B12" s="8" t="s">
        <v>58</v>
      </c>
      <c r="C12" s="8" t="s">
        <v>582</v>
      </c>
      <c r="D12" s="8" t="s">
        <v>584</v>
      </c>
      <c r="E12" s="44" t="s">
        <v>262</v>
      </c>
      <c r="F12" s="44" t="s">
        <v>263</v>
      </c>
      <c r="G12" s="45"/>
      <c r="H12" s="45"/>
      <c r="I12" s="45"/>
      <c r="J12" s="45"/>
      <c r="K12" s="44"/>
      <c r="L12" s="44"/>
      <c r="M12" s="46" t="str">
        <f t="shared" si="0"/>
        <v/>
      </c>
      <c r="N12" s="47"/>
    </row>
    <row r="13" spans="1:14" ht="46.05" customHeight="1">
      <c r="A13" s="11" t="s">
        <v>496</v>
      </c>
      <c r="B13" s="8" t="s">
        <v>58</v>
      </c>
      <c r="C13" s="8" t="s">
        <v>582</v>
      </c>
      <c r="D13" s="8" t="s">
        <v>585</v>
      </c>
      <c r="E13" s="44" t="s">
        <v>262</v>
      </c>
      <c r="F13" s="44" t="s">
        <v>263</v>
      </c>
      <c r="G13" s="45"/>
      <c r="H13" s="45"/>
      <c r="I13" s="45"/>
      <c r="J13" s="45"/>
      <c r="K13" s="44"/>
      <c r="L13" s="44"/>
      <c r="M13" s="46" t="str">
        <f t="shared" si="0"/>
        <v/>
      </c>
      <c r="N13" s="47"/>
    </row>
    <row r="14" spans="1:14" ht="46.05" customHeight="1">
      <c r="A14" s="11" t="s">
        <v>498</v>
      </c>
      <c r="B14" s="8" t="s">
        <v>58</v>
      </c>
      <c r="C14" s="8" t="s">
        <v>582</v>
      </c>
      <c r="D14" s="8" t="s">
        <v>586</v>
      </c>
      <c r="E14" s="44" t="s">
        <v>262</v>
      </c>
      <c r="F14" s="44" t="s">
        <v>263</v>
      </c>
      <c r="G14" s="45"/>
      <c r="H14" s="45"/>
      <c r="I14" s="45"/>
      <c r="J14" s="45"/>
      <c r="K14" s="44"/>
      <c r="L14" s="44"/>
      <c r="M14" s="46" t="str">
        <f t="shared" si="0"/>
        <v/>
      </c>
      <c r="N14" s="47"/>
    </row>
    <row r="15" spans="1:14" ht="46.05" customHeight="1">
      <c r="A15" s="11" t="s">
        <v>500</v>
      </c>
      <c r="B15" s="8" t="s">
        <v>58</v>
      </c>
      <c r="C15" s="8" t="s">
        <v>582</v>
      </c>
      <c r="D15" s="8" t="s">
        <v>587</v>
      </c>
      <c r="E15" s="44" t="s">
        <v>262</v>
      </c>
      <c r="F15" s="44" t="s">
        <v>263</v>
      </c>
      <c r="G15" s="45"/>
      <c r="H15" s="45"/>
      <c r="I15" s="45"/>
      <c r="J15" s="45"/>
      <c r="K15" s="44"/>
      <c r="L15" s="44"/>
      <c r="M15" s="46" t="str">
        <f t="shared" si="0"/>
        <v/>
      </c>
      <c r="N15" s="47"/>
    </row>
    <row r="16" spans="1:14" ht="46.05" customHeight="1">
      <c r="A16" s="11" t="s">
        <v>502</v>
      </c>
      <c r="B16" s="8" t="s">
        <v>58</v>
      </c>
      <c r="C16" s="8" t="s">
        <v>588</v>
      </c>
      <c r="D16" s="8" t="s">
        <v>589</v>
      </c>
      <c r="E16" s="44" t="s">
        <v>262</v>
      </c>
      <c r="F16" s="44" t="s">
        <v>263</v>
      </c>
      <c r="G16" s="45"/>
      <c r="H16" s="45"/>
      <c r="I16" s="45"/>
      <c r="J16" s="45"/>
      <c r="K16" s="44"/>
      <c r="L16" s="44"/>
      <c r="M16" s="46" t="str">
        <f t="shared" si="0"/>
        <v/>
      </c>
      <c r="N16" s="47"/>
    </row>
    <row r="17" spans="1:14" ht="46.05" customHeight="1">
      <c r="A17" s="11" t="s">
        <v>504</v>
      </c>
      <c r="B17" s="8" t="s">
        <v>58</v>
      </c>
      <c r="C17" s="8" t="s">
        <v>590</v>
      </c>
      <c r="D17" s="8" t="s">
        <v>591</v>
      </c>
      <c r="E17" s="44" t="s">
        <v>262</v>
      </c>
      <c r="F17" s="44" t="s">
        <v>263</v>
      </c>
      <c r="G17" s="45"/>
      <c r="H17" s="45"/>
      <c r="I17" s="45"/>
      <c r="J17" s="45"/>
      <c r="K17" s="44"/>
      <c r="L17" s="44"/>
      <c r="M17" s="46" t="str">
        <f t="shared" si="0"/>
        <v/>
      </c>
      <c r="N17" s="47"/>
    </row>
    <row r="18" spans="1:14" ht="46.05" customHeight="1">
      <c r="A18" s="11" t="s">
        <v>506</v>
      </c>
      <c r="B18" s="8" t="s">
        <v>58</v>
      </c>
      <c r="C18" s="8" t="s">
        <v>590</v>
      </c>
      <c r="D18" s="8" t="s">
        <v>592</v>
      </c>
      <c r="E18" s="44" t="s">
        <v>262</v>
      </c>
      <c r="F18" s="44" t="s">
        <v>263</v>
      </c>
      <c r="G18" s="45"/>
      <c r="H18" s="45"/>
      <c r="I18" s="45"/>
      <c r="J18" s="45"/>
      <c r="K18" s="44"/>
      <c r="L18" s="44"/>
      <c r="M18" s="46" t="str">
        <f t="shared" si="0"/>
        <v/>
      </c>
      <c r="N18" s="47"/>
    </row>
    <row r="19" spans="1:14" ht="46.05" customHeight="1">
      <c r="A19" s="11" t="s">
        <v>509</v>
      </c>
      <c r="B19" s="8" t="s">
        <v>58</v>
      </c>
      <c r="C19" s="8" t="s">
        <v>593</v>
      </c>
      <c r="D19" s="8" t="s">
        <v>594</v>
      </c>
      <c r="E19" s="44" t="s">
        <v>262</v>
      </c>
      <c r="F19" s="44" t="s">
        <v>263</v>
      </c>
      <c r="G19" s="45"/>
      <c r="H19" s="45"/>
      <c r="I19" s="45"/>
      <c r="J19" s="45"/>
      <c r="K19" s="44"/>
      <c r="L19" s="44"/>
      <c r="M19" s="46" t="str">
        <f t="shared" si="0"/>
        <v/>
      </c>
      <c r="N19" s="47"/>
    </row>
    <row r="20" spans="1:14" ht="46.05" customHeight="1">
      <c r="A20" s="11" t="s">
        <v>511</v>
      </c>
      <c r="B20" s="8" t="s">
        <v>58</v>
      </c>
      <c r="C20" s="8" t="s">
        <v>593</v>
      </c>
      <c r="D20" s="8" t="s">
        <v>595</v>
      </c>
      <c r="E20" s="44" t="s">
        <v>262</v>
      </c>
      <c r="F20" s="44" t="s">
        <v>263</v>
      </c>
      <c r="G20" s="45"/>
      <c r="H20" s="45"/>
      <c r="I20" s="45"/>
      <c r="J20" s="45"/>
      <c r="K20" s="44"/>
      <c r="L20" s="44"/>
      <c r="M20" s="46" t="str">
        <f t="shared" si="0"/>
        <v/>
      </c>
      <c r="N20" s="47"/>
    </row>
    <row r="21" spans="1:14" ht="46.05" customHeight="1">
      <c r="A21" s="11" t="s">
        <v>513</v>
      </c>
      <c r="B21" s="8" t="s">
        <v>58</v>
      </c>
      <c r="C21" s="8" t="s">
        <v>593</v>
      </c>
      <c r="D21" s="8" t="s">
        <v>596</v>
      </c>
      <c r="E21" s="44" t="s">
        <v>262</v>
      </c>
      <c r="F21" s="44" t="s">
        <v>263</v>
      </c>
      <c r="G21" s="45"/>
      <c r="H21" s="45"/>
      <c r="I21" s="45"/>
      <c r="J21" s="45"/>
      <c r="K21" s="44"/>
      <c r="L21" s="44"/>
      <c r="M21" s="46" t="str">
        <f t="shared" si="0"/>
        <v/>
      </c>
      <c r="N21" s="47"/>
    </row>
    <row r="22" spans="1:14" ht="46.05" customHeight="1">
      <c r="A22" s="11" t="s">
        <v>515</v>
      </c>
      <c r="B22" s="8" t="s">
        <v>58</v>
      </c>
      <c r="C22" s="8" t="s">
        <v>597</v>
      </c>
      <c r="D22" s="8" t="s">
        <v>598</v>
      </c>
      <c r="E22" s="44" t="s">
        <v>262</v>
      </c>
      <c r="F22" s="44" t="s">
        <v>263</v>
      </c>
      <c r="G22" s="45"/>
      <c r="H22" s="45"/>
      <c r="I22" s="45"/>
      <c r="J22" s="45"/>
      <c r="K22" s="44"/>
      <c r="L22" s="44"/>
      <c r="M22" s="46" t="str">
        <f t="shared" si="0"/>
        <v/>
      </c>
      <c r="N22" s="47"/>
    </row>
    <row r="23" spans="1:14" ht="46.05" customHeight="1">
      <c r="A23" s="11" t="s">
        <v>518</v>
      </c>
      <c r="B23" s="8" t="s">
        <v>58</v>
      </c>
      <c r="C23" s="8" t="s">
        <v>597</v>
      </c>
      <c r="D23" s="8" t="s">
        <v>599</v>
      </c>
      <c r="E23" s="44" t="s">
        <v>262</v>
      </c>
      <c r="F23" s="44" t="s">
        <v>263</v>
      </c>
      <c r="G23" s="45"/>
      <c r="H23" s="45"/>
      <c r="I23" s="45"/>
      <c r="J23" s="45"/>
      <c r="K23" s="44"/>
      <c r="L23" s="44"/>
      <c r="M23" s="46" t="str">
        <f t="shared" si="0"/>
        <v/>
      </c>
      <c r="N23" s="47"/>
    </row>
    <row r="24" spans="1:14" ht="46.05" customHeight="1">
      <c r="A24" s="11" t="s">
        <v>520</v>
      </c>
      <c r="B24" s="8" t="s">
        <v>58</v>
      </c>
      <c r="C24" s="8" t="s">
        <v>597</v>
      </c>
      <c r="D24" s="8" t="s">
        <v>600</v>
      </c>
      <c r="E24" s="44" t="s">
        <v>262</v>
      </c>
      <c r="F24" s="44" t="s">
        <v>263</v>
      </c>
      <c r="G24" s="45"/>
      <c r="H24" s="45"/>
      <c r="I24" s="45"/>
      <c r="J24" s="45"/>
      <c r="K24" s="44"/>
      <c r="L24" s="44"/>
      <c r="M24" s="46" t="str">
        <f t="shared" si="0"/>
        <v/>
      </c>
      <c r="N24" s="47"/>
    </row>
    <row r="25" spans="1:14" ht="46.05" customHeight="1">
      <c r="A25" s="11" t="s">
        <v>522</v>
      </c>
      <c r="B25" s="8" t="s">
        <v>58</v>
      </c>
      <c r="C25" s="8" t="s">
        <v>601</v>
      </c>
      <c r="D25" s="8" t="s">
        <v>602</v>
      </c>
      <c r="E25" s="44" t="s">
        <v>262</v>
      </c>
      <c r="F25" s="44" t="s">
        <v>263</v>
      </c>
      <c r="G25" s="45"/>
      <c r="H25" s="45"/>
      <c r="I25" s="45"/>
      <c r="J25" s="45"/>
      <c r="K25" s="44"/>
      <c r="L25" s="44"/>
      <c r="M25" s="46" t="str">
        <f t="shared" si="0"/>
        <v/>
      </c>
      <c r="N25" s="47"/>
    </row>
    <row r="26" spans="1:14" ht="46.05" customHeight="1">
      <c r="A26" s="11" t="s">
        <v>525</v>
      </c>
      <c r="B26" s="8" t="s">
        <v>58</v>
      </c>
      <c r="C26" s="8" t="s">
        <v>601</v>
      </c>
      <c r="D26" s="8" t="s">
        <v>603</v>
      </c>
      <c r="E26" s="44" t="s">
        <v>262</v>
      </c>
      <c r="F26" s="44" t="s">
        <v>263</v>
      </c>
      <c r="G26" s="45"/>
      <c r="H26" s="45"/>
      <c r="I26" s="45"/>
      <c r="J26" s="45"/>
      <c r="K26" s="44"/>
      <c r="L26" s="44"/>
      <c r="M26" s="46" t="str">
        <f t="shared" si="0"/>
        <v/>
      </c>
      <c r="N26" s="47"/>
    </row>
    <row r="27" spans="1:14" ht="46.05" customHeight="1">
      <c r="A27" s="11" t="s">
        <v>527</v>
      </c>
      <c r="B27" s="8" t="s">
        <v>58</v>
      </c>
      <c r="C27" s="8" t="s">
        <v>601</v>
      </c>
      <c r="D27" s="8" t="s">
        <v>604</v>
      </c>
      <c r="E27" s="44" t="s">
        <v>262</v>
      </c>
      <c r="F27" s="44" t="s">
        <v>263</v>
      </c>
      <c r="G27" s="45"/>
      <c r="H27" s="45"/>
      <c r="I27" s="45"/>
      <c r="J27" s="45"/>
      <c r="K27" s="44"/>
      <c r="L27" s="44"/>
      <c r="M27" s="46" t="str">
        <f t="shared" si="0"/>
        <v/>
      </c>
      <c r="N27" s="47"/>
    </row>
    <row r="28" spans="1:14" ht="46.05" customHeight="1">
      <c r="A28" s="11" t="s">
        <v>529</v>
      </c>
      <c r="B28" s="8" t="s">
        <v>58</v>
      </c>
      <c r="C28" s="8" t="s">
        <v>601</v>
      </c>
      <c r="D28" s="8" t="s">
        <v>605</v>
      </c>
      <c r="E28" s="44" t="s">
        <v>262</v>
      </c>
      <c r="F28" s="44" t="s">
        <v>263</v>
      </c>
      <c r="G28" s="45"/>
      <c r="H28" s="45"/>
      <c r="I28" s="45"/>
      <c r="J28" s="45"/>
      <c r="K28" s="44"/>
      <c r="L28" s="44"/>
      <c r="M28" s="46" t="str">
        <f t="shared" si="0"/>
        <v/>
      </c>
      <c r="N28" s="47"/>
    </row>
    <row r="29" spans="1:14" ht="46.05" customHeight="1">
      <c r="A29" s="11" t="s">
        <v>531</v>
      </c>
      <c r="B29" s="8" t="s">
        <v>58</v>
      </c>
      <c r="C29" s="8" t="s">
        <v>601</v>
      </c>
      <c r="D29" s="8" t="s">
        <v>606</v>
      </c>
      <c r="E29" s="44" t="s">
        <v>262</v>
      </c>
      <c r="F29" s="44" t="s">
        <v>263</v>
      </c>
      <c r="G29" s="45"/>
      <c r="H29" s="45"/>
      <c r="I29" s="45"/>
      <c r="J29" s="45"/>
      <c r="K29" s="44"/>
      <c r="L29" s="44"/>
      <c r="M29" s="46" t="str">
        <f t="shared" si="0"/>
        <v/>
      </c>
      <c r="N29" s="47"/>
    </row>
    <row r="30" spans="1:14" ht="46.05" customHeight="1">
      <c r="A30" s="11" t="s">
        <v>533</v>
      </c>
      <c r="B30" s="8" t="s">
        <v>58</v>
      </c>
      <c r="C30" s="8" t="s">
        <v>601</v>
      </c>
      <c r="D30" s="8" t="s">
        <v>607</v>
      </c>
      <c r="E30" s="44" t="s">
        <v>262</v>
      </c>
      <c r="F30" s="44" t="s">
        <v>263</v>
      </c>
      <c r="G30" s="45"/>
      <c r="H30" s="45"/>
      <c r="I30" s="45"/>
      <c r="J30" s="45"/>
      <c r="K30" s="44"/>
      <c r="L30" s="44"/>
      <c r="M30" s="46" t="str">
        <f t="shared" si="0"/>
        <v/>
      </c>
      <c r="N30" s="47"/>
    </row>
    <row r="31" spans="1:14" ht="46.05" customHeight="1">
      <c r="A31" s="11" t="s">
        <v>535</v>
      </c>
      <c r="B31" s="8" t="s">
        <v>58</v>
      </c>
      <c r="C31" s="8" t="s">
        <v>601</v>
      </c>
      <c r="D31" s="8" t="s">
        <v>608</v>
      </c>
      <c r="E31" s="44" t="s">
        <v>262</v>
      </c>
      <c r="F31" s="44" t="s">
        <v>263</v>
      </c>
      <c r="G31" s="45"/>
      <c r="H31" s="45"/>
      <c r="I31" s="45"/>
      <c r="J31" s="45"/>
      <c r="K31" s="44"/>
      <c r="L31" s="44"/>
      <c r="M31" s="46" t="str">
        <f t="shared" si="0"/>
        <v/>
      </c>
      <c r="N31" s="47"/>
    </row>
    <row r="32" spans="1:14" ht="46.05" customHeight="1">
      <c r="A32" s="11" t="s">
        <v>568</v>
      </c>
      <c r="B32" s="8" t="s">
        <v>58</v>
      </c>
      <c r="C32" s="8" t="s">
        <v>601</v>
      </c>
      <c r="D32" s="8" t="s">
        <v>609</v>
      </c>
      <c r="E32" s="44" t="s">
        <v>262</v>
      </c>
      <c r="F32" s="44" t="s">
        <v>263</v>
      </c>
      <c r="G32" s="45"/>
      <c r="H32" s="45"/>
      <c r="I32" s="45"/>
      <c r="J32" s="45"/>
      <c r="K32" s="44"/>
      <c r="L32" s="44"/>
      <c r="M32" s="46" t="str">
        <f t="shared" si="0"/>
        <v/>
      </c>
      <c r="N32" s="47"/>
    </row>
    <row r="33" spans="1:14" ht="46.05" customHeight="1">
      <c r="A33" s="11" t="s">
        <v>570</v>
      </c>
      <c r="B33" s="8" t="s">
        <v>58</v>
      </c>
      <c r="C33" s="8" t="s">
        <v>601</v>
      </c>
      <c r="D33" s="8" t="s">
        <v>610</v>
      </c>
      <c r="E33" s="44" t="s">
        <v>262</v>
      </c>
      <c r="F33" s="44" t="s">
        <v>263</v>
      </c>
      <c r="G33" s="45"/>
      <c r="H33" s="45"/>
      <c r="I33" s="45"/>
      <c r="J33" s="45"/>
      <c r="K33" s="44"/>
      <c r="L33" s="44"/>
      <c r="M33" s="46" t="str">
        <f t="shared" si="0"/>
        <v/>
      </c>
      <c r="N33" s="47"/>
    </row>
    <row r="34" spans="1:14" ht="46.05" customHeight="1">
      <c r="A34" s="11" t="s">
        <v>572</v>
      </c>
      <c r="B34" s="8" t="s">
        <v>58</v>
      </c>
      <c r="C34" s="8" t="s">
        <v>601</v>
      </c>
      <c r="D34" s="8" t="s">
        <v>611</v>
      </c>
      <c r="E34" s="44" t="s">
        <v>262</v>
      </c>
      <c r="F34" s="44" t="s">
        <v>263</v>
      </c>
      <c r="G34" s="45"/>
      <c r="H34" s="45"/>
      <c r="I34" s="45"/>
      <c r="J34" s="45"/>
      <c r="K34" s="44"/>
      <c r="L34" s="44"/>
      <c r="M34" s="46" t="str">
        <f t="shared" si="0"/>
        <v/>
      </c>
      <c r="N34" s="47"/>
    </row>
    <row r="35" spans="1:14" ht="46.05" customHeight="1">
      <c r="A35" s="11" t="s">
        <v>574</v>
      </c>
      <c r="B35" s="8" t="s">
        <v>58</v>
      </c>
      <c r="C35" s="8" t="s">
        <v>601</v>
      </c>
      <c r="D35" s="8" t="s">
        <v>612</v>
      </c>
      <c r="E35" s="44" t="s">
        <v>262</v>
      </c>
      <c r="F35" s="44" t="s">
        <v>263</v>
      </c>
      <c r="G35" s="45"/>
      <c r="H35" s="45"/>
      <c r="I35" s="45"/>
      <c r="J35" s="45"/>
      <c r="K35" s="44"/>
      <c r="L35" s="44"/>
      <c r="M35" s="46" t="str">
        <f t="shared" si="0"/>
        <v/>
      </c>
      <c r="N35" s="47"/>
    </row>
    <row r="36" spans="1:14" ht="46.05" customHeight="1">
      <c r="A36" s="11" t="s">
        <v>576</v>
      </c>
      <c r="B36" s="8" t="s">
        <v>58</v>
      </c>
      <c r="C36" s="8" t="s">
        <v>601</v>
      </c>
      <c r="D36" s="8" t="s">
        <v>613</v>
      </c>
      <c r="E36" s="44" t="s">
        <v>262</v>
      </c>
      <c r="F36" s="44" t="s">
        <v>263</v>
      </c>
      <c r="G36" s="45"/>
      <c r="H36" s="45"/>
      <c r="I36" s="45"/>
      <c r="J36" s="45"/>
      <c r="K36" s="44"/>
      <c r="L36" s="44"/>
      <c r="M36" s="46" t="str">
        <f t="shared" si="0"/>
        <v/>
      </c>
      <c r="N36" s="47"/>
    </row>
    <row r="37" spans="1:14" ht="46.05" customHeight="1">
      <c r="A37" s="11" t="s">
        <v>614</v>
      </c>
      <c r="B37" s="8" t="s">
        <v>58</v>
      </c>
      <c r="C37" s="8" t="s">
        <v>601</v>
      </c>
      <c r="D37" s="8" t="s">
        <v>615</v>
      </c>
      <c r="E37" s="44" t="s">
        <v>262</v>
      </c>
      <c r="F37" s="44" t="s">
        <v>263</v>
      </c>
      <c r="G37" s="45"/>
      <c r="H37" s="45"/>
      <c r="I37" s="45"/>
      <c r="J37" s="45"/>
      <c r="K37" s="44"/>
      <c r="L37" s="44"/>
      <c r="M37" s="46" t="str">
        <f t="shared" si="0"/>
        <v/>
      </c>
      <c r="N37" s="47"/>
    </row>
    <row r="38" spans="1:14" ht="46.05" customHeight="1">
      <c r="A38" s="11" t="s">
        <v>616</v>
      </c>
      <c r="B38" s="8" t="s">
        <v>58</v>
      </c>
      <c r="C38" s="8" t="s">
        <v>617</v>
      </c>
      <c r="D38" s="8" t="s">
        <v>618</v>
      </c>
      <c r="E38" s="44" t="s">
        <v>262</v>
      </c>
      <c r="F38" s="44" t="s">
        <v>263</v>
      </c>
      <c r="G38" s="45"/>
      <c r="H38" s="45"/>
      <c r="I38" s="45"/>
      <c r="J38" s="45"/>
      <c r="K38" s="44"/>
      <c r="L38" s="44"/>
      <c r="M38" s="46" t="str">
        <f t="shared" si="0"/>
        <v/>
      </c>
      <c r="N38" s="47"/>
    </row>
    <row r="39" spans="1:14" ht="46.05" customHeight="1">
      <c r="A39" s="11" t="s">
        <v>619</v>
      </c>
      <c r="B39" s="8" t="s">
        <v>58</v>
      </c>
      <c r="C39" s="8" t="s">
        <v>620</v>
      </c>
      <c r="D39" s="8" t="s">
        <v>621</v>
      </c>
      <c r="E39" s="44" t="s">
        <v>262</v>
      </c>
      <c r="F39" s="44" t="s">
        <v>263</v>
      </c>
      <c r="G39" s="45"/>
      <c r="H39" s="45"/>
      <c r="I39" s="45"/>
      <c r="J39" s="45"/>
      <c r="K39" s="44"/>
      <c r="L39" s="44"/>
      <c r="M39" s="46" t="str">
        <f t="shared" si="0"/>
        <v/>
      </c>
      <c r="N39" s="47"/>
    </row>
    <row r="40" spans="1:14" ht="46.05" customHeight="1">
      <c r="A40" s="11" t="s">
        <v>622</v>
      </c>
      <c r="B40" s="8" t="s">
        <v>58</v>
      </c>
      <c r="C40" s="8" t="s">
        <v>620</v>
      </c>
      <c r="D40" s="8" t="s">
        <v>623</v>
      </c>
      <c r="E40" s="44" t="s">
        <v>262</v>
      </c>
      <c r="F40" s="44" t="s">
        <v>263</v>
      </c>
      <c r="G40" s="45"/>
      <c r="H40" s="45"/>
      <c r="I40" s="45"/>
      <c r="J40" s="45"/>
      <c r="K40" s="44"/>
      <c r="L40" s="44"/>
      <c r="M40" s="46" t="str">
        <f t="shared" ref="M40:M62" si="1">IF(OR(K40="",L40=""),"",IFERROR(L40/K40,0))</f>
        <v/>
      </c>
      <c r="N40" s="47"/>
    </row>
    <row r="41" spans="1:14" ht="46.05" customHeight="1">
      <c r="A41" s="11" t="s">
        <v>624</v>
      </c>
      <c r="B41" s="8" t="s">
        <v>58</v>
      </c>
      <c r="C41" s="8" t="s">
        <v>620</v>
      </c>
      <c r="D41" s="8" t="s">
        <v>625</v>
      </c>
      <c r="E41" s="44" t="s">
        <v>262</v>
      </c>
      <c r="F41" s="44" t="s">
        <v>263</v>
      </c>
      <c r="G41" s="45"/>
      <c r="H41" s="45"/>
      <c r="I41" s="45"/>
      <c r="J41" s="45"/>
      <c r="K41" s="44"/>
      <c r="L41" s="44"/>
      <c r="M41" s="46" t="str">
        <f t="shared" si="1"/>
        <v/>
      </c>
      <c r="N41" s="47"/>
    </row>
    <row r="42" spans="1:14" ht="46.05" customHeight="1">
      <c r="A42" s="11" t="s">
        <v>626</v>
      </c>
      <c r="B42" s="8" t="s">
        <v>58</v>
      </c>
      <c r="C42" s="8" t="s">
        <v>620</v>
      </c>
      <c r="D42" s="8" t="s">
        <v>627</v>
      </c>
      <c r="E42" s="44" t="s">
        <v>262</v>
      </c>
      <c r="F42" s="44" t="s">
        <v>263</v>
      </c>
      <c r="G42" s="45"/>
      <c r="H42" s="45"/>
      <c r="I42" s="45"/>
      <c r="J42" s="45"/>
      <c r="K42" s="44"/>
      <c r="L42" s="44"/>
      <c r="M42" s="46" t="str">
        <f t="shared" si="1"/>
        <v/>
      </c>
      <c r="N42" s="47"/>
    </row>
    <row r="43" spans="1:14" ht="46.05" customHeight="1">
      <c r="A43" s="11" t="s">
        <v>628</v>
      </c>
      <c r="B43" s="8" t="s">
        <v>58</v>
      </c>
      <c r="C43" s="8" t="s">
        <v>620</v>
      </c>
      <c r="D43" s="8" t="s">
        <v>629</v>
      </c>
      <c r="E43" s="44" t="s">
        <v>262</v>
      </c>
      <c r="F43" s="44" t="s">
        <v>263</v>
      </c>
      <c r="G43" s="45"/>
      <c r="H43" s="45"/>
      <c r="I43" s="45"/>
      <c r="J43" s="45"/>
      <c r="K43" s="44"/>
      <c r="L43" s="44"/>
      <c r="M43" s="46" t="str">
        <f t="shared" si="1"/>
        <v/>
      </c>
      <c r="N43" s="47"/>
    </row>
    <row r="44" spans="1:14" ht="46.05" customHeight="1">
      <c r="A44" s="11" t="s">
        <v>630</v>
      </c>
      <c r="B44" s="8" t="s">
        <v>58</v>
      </c>
      <c r="C44" s="8" t="s">
        <v>620</v>
      </c>
      <c r="D44" s="8" t="s">
        <v>631</v>
      </c>
      <c r="E44" s="44" t="s">
        <v>262</v>
      </c>
      <c r="F44" s="44" t="s">
        <v>263</v>
      </c>
      <c r="G44" s="45"/>
      <c r="H44" s="45"/>
      <c r="I44" s="45"/>
      <c r="J44" s="45"/>
      <c r="K44" s="44"/>
      <c r="L44" s="44"/>
      <c r="M44" s="46" t="str">
        <f t="shared" si="1"/>
        <v/>
      </c>
      <c r="N44" s="47"/>
    </row>
    <row r="45" spans="1:14" ht="46.05" customHeight="1">
      <c r="A45" s="11" t="s">
        <v>632</v>
      </c>
      <c r="B45" s="8" t="s">
        <v>58</v>
      </c>
      <c r="C45" s="8" t="s">
        <v>620</v>
      </c>
      <c r="D45" s="8" t="s">
        <v>633</v>
      </c>
      <c r="E45" s="44" t="s">
        <v>262</v>
      </c>
      <c r="F45" s="44" t="s">
        <v>263</v>
      </c>
      <c r="G45" s="45"/>
      <c r="H45" s="45"/>
      <c r="I45" s="45"/>
      <c r="J45" s="45"/>
      <c r="K45" s="44"/>
      <c r="L45" s="44"/>
      <c r="M45" s="46" t="str">
        <f t="shared" si="1"/>
        <v/>
      </c>
      <c r="N45" s="47"/>
    </row>
    <row r="46" spans="1:14" ht="46.05" customHeight="1">
      <c r="A46" s="11" t="s">
        <v>634</v>
      </c>
      <c r="B46" s="8" t="s">
        <v>58</v>
      </c>
      <c r="C46" s="8" t="s">
        <v>620</v>
      </c>
      <c r="D46" s="8" t="s">
        <v>635</v>
      </c>
      <c r="E46" s="44" t="s">
        <v>262</v>
      </c>
      <c r="F46" s="44" t="s">
        <v>263</v>
      </c>
      <c r="G46" s="45"/>
      <c r="H46" s="45"/>
      <c r="I46" s="45"/>
      <c r="J46" s="45"/>
      <c r="K46" s="44"/>
      <c r="L46" s="44"/>
      <c r="M46" s="46" t="str">
        <f t="shared" si="1"/>
        <v/>
      </c>
      <c r="N46" s="47"/>
    </row>
    <row r="47" spans="1:14" ht="46.05" customHeight="1">
      <c r="A47" s="11" t="s">
        <v>636</v>
      </c>
      <c r="B47" s="8" t="s">
        <v>58</v>
      </c>
      <c r="C47" s="8" t="s">
        <v>637</v>
      </c>
      <c r="D47" s="8" t="s">
        <v>638</v>
      </c>
      <c r="E47" s="44" t="s">
        <v>262</v>
      </c>
      <c r="F47" s="44" t="s">
        <v>263</v>
      </c>
      <c r="G47" s="45"/>
      <c r="H47" s="45"/>
      <c r="I47" s="45"/>
      <c r="J47" s="45"/>
      <c r="K47" s="44"/>
      <c r="L47" s="44"/>
      <c r="M47" s="46" t="str">
        <f t="shared" si="1"/>
        <v/>
      </c>
      <c r="N47" s="47"/>
    </row>
    <row r="48" spans="1:14" ht="46.05" customHeight="1">
      <c r="A48" s="11" t="s">
        <v>639</v>
      </c>
      <c r="B48" s="8" t="s">
        <v>58</v>
      </c>
      <c r="C48" s="8" t="s">
        <v>637</v>
      </c>
      <c r="D48" s="8" t="s">
        <v>640</v>
      </c>
      <c r="E48" s="44" t="s">
        <v>262</v>
      </c>
      <c r="F48" s="44" t="s">
        <v>263</v>
      </c>
      <c r="G48" s="45"/>
      <c r="H48" s="45"/>
      <c r="I48" s="45"/>
      <c r="J48" s="45"/>
      <c r="K48" s="44"/>
      <c r="L48" s="44"/>
      <c r="M48" s="46" t="str">
        <f t="shared" si="1"/>
        <v/>
      </c>
      <c r="N48" s="47"/>
    </row>
    <row r="49" spans="1:14" ht="46.05" customHeight="1">
      <c r="A49" s="11" t="s">
        <v>641</v>
      </c>
      <c r="B49" s="8" t="s">
        <v>58</v>
      </c>
      <c r="C49" s="8" t="s">
        <v>642</v>
      </c>
      <c r="D49" s="8" t="s">
        <v>643</v>
      </c>
      <c r="E49" s="44" t="s">
        <v>262</v>
      </c>
      <c r="F49" s="44" t="s">
        <v>263</v>
      </c>
      <c r="G49" s="45"/>
      <c r="H49" s="45"/>
      <c r="I49" s="45"/>
      <c r="J49" s="45"/>
      <c r="K49" s="44"/>
      <c r="L49" s="44"/>
      <c r="M49" s="46" t="str">
        <f t="shared" si="1"/>
        <v/>
      </c>
      <c r="N49" s="47"/>
    </row>
    <row r="50" spans="1:14" ht="46.05" customHeight="1">
      <c r="A50" s="11" t="s">
        <v>644</v>
      </c>
      <c r="B50" s="8" t="s">
        <v>58</v>
      </c>
      <c r="C50" s="8" t="s">
        <v>642</v>
      </c>
      <c r="D50" s="8" t="s">
        <v>645</v>
      </c>
      <c r="E50" s="44" t="s">
        <v>262</v>
      </c>
      <c r="F50" s="44" t="s">
        <v>263</v>
      </c>
      <c r="G50" s="45"/>
      <c r="H50" s="45"/>
      <c r="I50" s="45"/>
      <c r="J50" s="45"/>
      <c r="K50" s="44"/>
      <c r="L50" s="44"/>
      <c r="M50" s="46" t="str">
        <f t="shared" si="1"/>
        <v/>
      </c>
      <c r="N50" s="47"/>
    </row>
    <row r="51" spans="1:14" ht="46.05" customHeight="1">
      <c r="A51" s="11" t="s">
        <v>646</v>
      </c>
      <c r="B51" s="8" t="s">
        <v>58</v>
      </c>
      <c r="C51" s="8" t="s">
        <v>647</v>
      </c>
      <c r="D51" s="8" t="s">
        <v>648</v>
      </c>
      <c r="E51" s="44" t="s">
        <v>262</v>
      </c>
      <c r="F51" s="44" t="s">
        <v>263</v>
      </c>
      <c r="G51" s="45"/>
      <c r="H51" s="45"/>
      <c r="I51" s="45"/>
      <c r="J51" s="45"/>
      <c r="K51" s="44"/>
      <c r="L51" s="44"/>
      <c r="M51" s="46" t="str">
        <f t="shared" si="1"/>
        <v/>
      </c>
      <c r="N51" s="47"/>
    </row>
    <row r="52" spans="1:14" ht="46.05" customHeight="1">
      <c r="A52" s="11" t="s">
        <v>649</v>
      </c>
      <c r="B52" s="8" t="s">
        <v>58</v>
      </c>
      <c r="C52" s="8" t="s">
        <v>647</v>
      </c>
      <c r="D52" s="8" t="s">
        <v>650</v>
      </c>
      <c r="E52" s="44" t="s">
        <v>262</v>
      </c>
      <c r="F52" s="44" t="s">
        <v>263</v>
      </c>
      <c r="G52" s="45"/>
      <c r="H52" s="45"/>
      <c r="I52" s="45"/>
      <c r="J52" s="45"/>
      <c r="K52" s="44"/>
      <c r="L52" s="44"/>
      <c r="M52" s="46" t="str">
        <f t="shared" si="1"/>
        <v/>
      </c>
      <c r="N52" s="47"/>
    </row>
    <row r="53" spans="1:14" ht="46.05" customHeight="1">
      <c r="A53" s="11" t="s">
        <v>651</v>
      </c>
      <c r="B53" s="8" t="s">
        <v>58</v>
      </c>
      <c r="C53" s="8" t="s">
        <v>647</v>
      </c>
      <c r="D53" s="8" t="s">
        <v>652</v>
      </c>
      <c r="E53" s="44" t="s">
        <v>262</v>
      </c>
      <c r="F53" s="44" t="s">
        <v>263</v>
      </c>
      <c r="G53" s="45"/>
      <c r="H53" s="45"/>
      <c r="I53" s="45"/>
      <c r="J53" s="45"/>
      <c r="K53" s="44"/>
      <c r="L53" s="44"/>
      <c r="M53" s="46" t="str">
        <f t="shared" si="1"/>
        <v/>
      </c>
      <c r="N53" s="47"/>
    </row>
    <row r="54" spans="1:14" ht="46.05" customHeight="1">
      <c r="A54" s="11" t="s">
        <v>653</v>
      </c>
      <c r="B54" s="8" t="s">
        <v>58</v>
      </c>
      <c r="C54" s="8" t="s">
        <v>654</v>
      </c>
      <c r="D54" s="8" t="s">
        <v>655</v>
      </c>
      <c r="E54" s="44" t="s">
        <v>262</v>
      </c>
      <c r="F54" s="44" t="s">
        <v>263</v>
      </c>
      <c r="G54" s="45"/>
      <c r="H54" s="45"/>
      <c r="I54" s="45"/>
      <c r="J54" s="45"/>
      <c r="K54" s="44"/>
      <c r="L54" s="44"/>
      <c r="M54" s="46" t="str">
        <f t="shared" si="1"/>
        <v/>
      </c>
      <c r="N54" s="47"/>
    </row>
    <row r="55" spans="1:14" ht="46.05" customHeight="1">
      <c r="A55" s="11" t="s">
        <v>656</v>
      </c>
      <c r="B55" s="8" t="s">
        <v>58</v>
      </c>
      <c r="C55" s="8" t="s">
        <v>654</v>
      </c>
      <c r="D55" s="8" t="s">
        <v>657</v>
      </c>
      <c r="E55" s="44" t="s">
        <v>262</v>
      </c>
      <c r="F55" s="44" t="s">
        <v>263</v>
      </c>
      <c r="G55" s="45"/>
      <c r="H55" s="45"/>
      <c r="I55" s="45"/>
      <c r="J55" s="45"/>
      <c r="K55" s="44"/>
      <c r="L55" s="44"/>
      <c r="M55" s="46" t="str">
        <f t="shared" si="1"/>
        <v/>
      </c>
      <c r="N55" s="47"/>
    </row>
    <row r="56" spans="1:14" ht="46.05" customHeight="1">
      <c r="A56" s="11" t="s">
        <v>658</v>
      </c>
      <c r="B56" s="8" t="s">
        <v>58</v>
      </c>
      <c r="C56" s="8" t="s">
        <v>654</v>
      </c>
      <c r="D56" s="8" t="s">
        <v>659</v>
      </c>
      <c r="E56" s="44" t="s">
        <v>262</v>
      </c>
      <c r="F56" s="44" t="s">
        <v>263</v>
      </c>
      <c r="G56" s="45"/>
      <c r="H56" s="45"/>
      <c r="I56" s="45"/>
      <c r="J56" s="45"/>
      <c r="K56" s="44"/>
      <c r="L56" s="44"/>
      <c r="M56" s="46" t="str">
        <f t="shared" si="1"/>
        <v/>
      </c>
      <c r="N56" s="47"/>
    </row>
    <row r="57" spans="1:14" ht="46.05" customHeight="1">
      <c r="A57" s="11" t="s">
        <v>660</v>
      </c>
      <c r="B57" s="8" t="s">
        <v>58</v>
      </c>
      <c r="C57" s="8" t="s">
        <v>654</v>
      </c>
      <c r="D57" s="8" t="s">
        <v>661</v>
      </c>
      <c r="E57" s="44" t="s">
        <v>262</v>
      </c>
      <c r="F57" s="44" t="s">
        <v>263</v>
      </c>
      <c r="G57" s="45"/>
      <c r="H57" s="45"/>
      <c r="I57" s="45"/>
      <c r="J57" s="45"/>
      <c r="K57" s="44"/>
      <c r="L57" s="44"/>
      <c r="M57" s="46" t="str">
        <f t="shared" si="1"/>
        <v/>
      </c>
      <c r="N57" s="47"/>
    </row>
    <row r="58" spans="1:14" ht="46.05" customHeight="1">
      <c r="A58" s="11" t="s">
        <v>662</v>
      </c>
      <c r="B58" s="8" t="s">
        <v>58</v>
      </c>
      <c r="C58" s="8" t="s">
        <v>654</v>
      </c>
      <c r="D58" s="8" t="s">
        <v>663</v>
      </c>
      <c r="E58" s="44" t="s">
        <v>262</v>
      </c>
      <c r="F58" s="44" t="s">
        <v>263</v>
      </c>
      <c r="G58" s="45"/>
      <c r="H58" s="45"/>
      <c r="I58" s="45"/>
      <c r="J58" s="45"/>
      <c r="K58" s="44"/>
      <c r="L58" s="44"/>
      <c r="M58" s="46" t="str">
        <f t="shared" si="1"/>
        <v/>
      </c>
      <c r="N58" s="47"/>
    </row>
    <row r="59" spans="1:14" ht="46.05" customHeight="1">
      <c r="A59" s="11" t="s">
        <v>664</v>
      </c>
      <c r="B59" s="8" t="s">
        <v>58</v>
      </c>
      <c r="C59" s="8" t="s">
        <v>654</v>
      </c>
      <c r="D59" s="8" t="s">
        <v>665</v>
      </c>
      <c r="E59" s="44" t="s">
        <v>262</v>
      </c>
      <c r="F59" s="44" t="s">
        <v>263</v>
      </c>
      <c r="G59" s="45"/>
      <c r="H59" s="45"/>
      <c r="I59" s="45"/>
      <c r="J59" s="45"/>
      <c r="K59" s="44"/>
      <c r="L59" s="44"/>
      <c r="M59" s="46" t="str">
        <f t="shared" si="1"/>
        <v/>
      </c>
      <c r="N59" s="47"/>
    </row>
    <row r="60" spans="1:14" ht="46.05" customHeight="1">
      <c r="A60" s="11" t="s">
        <v>666</v>
      </c>
      <c r="B60" s="8" t="s">
        <v>58</v>
      </c>
      <c r="C60" s="8" t="s">
        <v>654</v>
      </c>
      <c r="D60" s="8" t="s">
        <v>667</v>
      </c>
      <c r="E60" s="44" t="s">
        <v>262</v>
      </c>
      <c r="F60" s="44" t="s">
        <v>263</v>
      </c>
      <c r="G60" s="45"/>
      <c r="H60" s="45"/>
      <c r="I60" s="45"/>
      <c r="J60" s="45"/>
      <c r="K60" s="44"/>
      <c r="L60" s="44"/>
      <c r="M60" s="46" t="str">
        <f t="shared" si="1"/>
        <v/>
      </c>
      <c r="N60" s="47"/>
    </row>
    <row r="61" spans="1:14" ht="46.05" customHeight="1">
      <c r="A61" s="11" t="s">
        <v>668</v>
      </c>
      <c r="B61" s="8" t="s">
        <v>58</v>
      </c>
      <c r="C61" s="8" t="s">
        <v>654</v>
      </c>
      <c r="D61" s="8" t="s">
        <v>669</v>
      </c>
      <c r="E61" s="44" t="s">
        <v>262</v>
      </c>
      <c r="F61" s="44" t="s">
        <v>263</v>
      </c>
      <c r="G61" s="45"/>
      <c r="H61" s="45"/>
      <c r="I61" s="45"/>
      <c r="J61" s="45"/>
      <c r="K61" s="44"/>
      <c r="L61" s="44"/>
      <c r="M61" s="46" t="str">
        <f t="shared" si="1"/>
        <v/>
      </c>
      <c r="N61" s="47"/>
    </row>
    <row r="62" spans="1:14" ht="46.05" customHeight="1">
      <c r="A62" s="12" t="s">
        <v>670</v>
      </c>
      <c r="B62" s="13" t="s">
        <v>58</v>
      </c>
      <c r="C62" s="13" t="s">
        <v>654</v>
      </c>
      <c r="D62" s="13" t="s">
        <v>671</v>
      </c>
      <c r="E62" s="48" t="s">
        <v>262</v>
      </c>
      <c r="F62" s="48" t="s">
        <v>263</v>
      </c>
      <c r="G62" s="49"/>
      <c r="H62" s="49"/>
      <c r="I62" s="49"/>
      <c r="J62" s="49"/>
      <c r="K62" s="48"/>
      <c r="L62" s="48"/>
      <c r="M62" s="50" t="str">
        <f t="shared" si="1"/>
        <v/>
      </c>
      <c r="N62" s="51"/>
    </row>
  </sheetData>
  <sheetProtection algorithmName="SHA-512" hashValue="sewwbCVHo8Ty14z7KD2ANKRei/CjjI2zACln+8UsYAskLIJ6wlYLLpt50delnjFTdn3uKTYHsVtUr+2kzcCPVQ==" saltValue="LMdtTPyhZYH+264viFY1iw==" spinCount="100000" sheet="1" objects="1" scenarios="1" selectLockedCells="1"/>
  <mergeCells count="2">
    <mergeCell ref="A1:N2"/>
    <mergeCell ref="A3:N3"/>
  </mergeCells>
  <conditionalFormatting sqref="E8:E62">
    <cfRule type="containsText" dxfId="116" priority="4" operator="containsText" text="Alta"/>
    <cfRule type="containsText" dxfId="115" priority="5" operator="containsText" text="Média"/>
    <cfRule type="containsText" dxfId="114" priority="6" operator="containsText" text="Baixa"/>
  </conditionalFormatting>
  <conditionalFormatting sqref="F8:F62">
    <cfRule type="containsText" dxfId="113" priority="1" operator="containsText" text="Concluído"/>
    <cfRule type="containsText" dxfId="112" priority="2" operator="containsText" text="Em estudo"/>
    <cfRule type="containsText" dxfId="111" priority="3" operator="containsText" text="Não iniciado"/>
  </conditionalFormatting>
  <conditionalFormatting sqref="M8:M62">
    <cfRule type="expression" dxfId="110" priority="7">
      <formula>AND($M8&lt;&gt;"",$M8&lt;0.6)</formula>
    </cfRule>
    <cfRule type="expression" dxfId="109" priority="8">
      <formula>AND($M8&lt;&gt;"",$M8&gt;=0.6,$M8&lt;0.8)</formula>
    </cfRule>
    <cfRule type="expression" dxfId="108" priority="9">
      <formula>AND($M8&lt;&gt;"",$M8&gt;=0.8)</formula>
    </cfRule>
  </conditionalFormatting>
  <dataValidations count="3">
    <dataValidation type="list" sqref="E8:E62" xr:uid="{00000000-0002-0000-0800-000000000000}">
      <formula1>"Alta,Média,Baixa"</formula1>
    </dataValidation>
    <dataValidation type="list" sqref="F8:F62" xr:uid="{00000000-0002-0000-0800-000001000000}">
      <formula1>"Não iniciado,Em estudo,Concluído"</formula1>
    </dataValidation>
    <dataValidation type="whole" sqref="K8:L62" xr:uid="{00000000-0002-0000-0800-000002000000}">
      <formula1>0</formula1>
      <formula2>10000</formula2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57"/>
  <sheetViews>
    <sheetView showGridLines="0" topLeftCell="D1" workbookViewId="0">
      <selection activeCell="G10" sqref="G10"/>
    </sheetView>
  </sheetViews>
  <sheetFormatPr defaultRowHeight="13.8"/>
  <cols>
    <col min="1" max="1" width="10" customWidth="1"/>
    <col min="2" max="2" width="26" customWidth="1"/>
    <col min="3" max="3" width="34" customWidth="1"/>
    <col min="4" max="4" width="78" customWidth="1"/>
    <col min="5" max="5" width="12" customWidth="1"/>
    <col min="6" max="6" width="15" customWidth="1"/>
    <col min="7" max="10" width="13" customWidth="1"/>
    <col min="11" max="11" width="11" customWidth="1"/>
    <col min="12" max="12" width="10" customWidth="1"/>
    <col min="13" max="13" width="12" customWidth="1"/>
    <col min="14" max="14" width="30" customWidth="1"/>
  </cols>
  <sheetData>
    <row r="1" spans="1:14" ht="30" customHeight="1">
      <c r="A1" s="73" t="s">
        <v>1485</v>
      </c>
      <c r="B1" s="73" t="s">
        <v>672</v>
      </c>
      <c r="C1" s="73" t="s">
        <v>672</v>
      </c>
      <c r="D1" s="73" t="s">
        <v>672</v>
      </c>
      <c r="E1" s="73" t="s">
        <v>672</v>
      </c>
      <c r="F1" s="73" t="s">
        <v>672</v>
      </c>
      <c r="G1" s="73" t="s">
        <v>672</v>
      </c>
      <c r="H1" s="73" t="s">
        <v>672</v>
      </c>
      <c r="I1" s="73" t="s">
        <v>672</v>
      </c>
      <c r="J1" s="73" t="s">
        <v>672</v>
      </c>
      <c r="K1" s="73" t="s">
        <v>672</v>
      </c>
      <c r="L1" s="73" t="s">
        <v>672</v>
      </c>
      <c r="M1" s="73" t="s">
        <v>672</v>
      </c>
      <c r="N1" s="73" t="s">
        <v>672</v>
      </c>
    </row>
    <row r="2" spans="1:14" ht="30" customHeight="1">
      <c r="A2" s="73" t="s">
        <v>672</v>
      </c>
      <c r="B2" s="73" t="s">
        <v>672</v>
      </c>
      <c r="C2" s="73" t="s">
        <v>672</v>
      </c>
      <c r="D2" s="73" t="s">
        <v>672</v>
      </c>
      <c r="E2" s="73" t="s">
        <v>672</v>
      </c>
      <c r="F2" s="73" t="s">
        <v>672</v>
      </c>
      <c r="G2" s="73" t="s">
        <v>672</v>
      </c>
      <c r="H2" s="73" t="s">
        <v>672</v>
      </c>
      <c r="I2" s="73" t="s">
        <v>672</v>
      </c>
      <c r="J2" s="73" t="s">
        <v>672</v>
      </c>
      <c r="K2" s="73" t="s">
        <v>672</v>
      </c>
      <c r="L2" s="73" t="s">
        <v>672</v>
      </c>
      <c r="M2" s="73" t="s">
        <v>672</v>
      </c>
      <c r="N2" s="73" t="s">
        <v>672</v>
      </c>
    </row>
    <row r="3" spans="1:14" ht="28.05" customHeight="1">
      <c r="A3" s="74" t="s">
        <v>482</v>
      </c>
      <c r="B3" s="74" t="s">
        <v>482</v>
      </c>
      <c r="C3" s="74" t="s">
        <v>482</v>
      </c>
      <c r="D3" s="74" t="s">
        <v>482</v>
      </c>
      <c r="E3" s="74" t="s">
        <v>482</v>
      </c>
      <c r="F3" s="74" t="s">
        <v>482</v>
      </c>
      <c r="G3" s="74" t="s">
        <v>482</v>
      </c>
      <c r="H3" s="74" t="s">
        <v>482</v>
      </c>
      <c r="I3" s="74" t="s">
        <v>482</v>
      </c>
      <c r="J3" s="74" t="s">
        <v>482</v>
      </c>
      <c r="K3" s="74" t="s">
        <v>482</v>
      </c>
      <c r="L3" s="74" t="s">
        <v>482</v>
      </c>
      <c r="M3" s="74" t="s">
        <v>482</v>
      </c>
      <c r="N3" s="74" t="s">
        <v>482</v>
      </c>
    </row>
    <row r="5" spans="1:14">
      <c r="A5" s="1" t="s">
        <v>56</v>
      </c>
      <c r="B5" s="1"/>
      <c r="C5" s="1" t="s">
        <v>54</v>
      </c>
      <c r="D5" s="1"/>
      <c r="E5" s="1" t="s">
        <v>55</v>
      </c>
      <c r="F5" s="1"/>
      <c r="G5" s="1" t="s">
        <v>244</v>
      </c>
      <c r="H5" s="1"/>
      <c r="I5" s="1" t="s">
        <v>245</v>
      </c>
      <c r="J5" s="1"/>
      <c r="K5" s="1" t="s">
        <v>246</v>
      </c>
      <c r="L5" s="1"/>
    </row>
    <row r="6" spans="1:14" ht="15.6">
      <c r="A6" s="3">
        <f>IFERROR(COUNTIF(F8:F157,"Concluído")/COUNTA(D8:D157),0)</f>
        <v>0</v>
      </c>
      <c r="B6" s="2"/>
      <c r="C6" s="2">
        <f>COUNTA(D8:D157)</f>
        <v>150</v>
      </c>
      <c r="D6" s="2"/>
      <c r="E6" s="2">
        <f>COUNTIF(F8:F157,"Concluído")</f>
        <v>0</v>
      </c>
      <c r="F6" s="2"/>
      <c r="G6" s="2">
        <f>SUM(K8:K157)</f>
        <v>0</v>
      </c>
      <c r="H6" s="2"/>
      <c r="I6" s="2">
        <f>SUM(L8:L157)</f>
        <v>0</v>
      </c>
      <c r="J6" s="2"/>
      <c r="K6" s="3">
        <f>IFERROR(I6/G6,0)</f>
        <v>0</v>
      </c>
      <c r="L6" s="2"/>
    </row>
    <row r="7" spans="1:14" ht="31.95" customHeight="1">
      <c r="A7" s="9" t="s">
        <v>247</v>
      </c>
      <c r="B7" s="10" t="s">
        <v>248</v>
      </c>
      <c r="C7" s="10" t="s">
        <v>249</v>
      </c>
      <c r="D7" s="10" t="s">
        <v>250</v>
      </c>
      <c r="E7" s="10" t="s">
        <v>251</v>
      </c>
      <c r="F7" s="10" t="s">
        <v>252</v>
      </c>
      <c r="G7" s="10" t="s">
        <v>253</v>
      </c>
      <c r="H7" s="10" t="s">
        <v>254</v>
      </c>
      <c r="I7" s="10" t="s">
        <v>255</v>
      </c>
      <c r="J7" s="10" t="s">
        <v>256</v>
      </c>
      <c r="K7" s="10" t="s">
        <v>53</v>
      </c>
      <c r="L7" s="10" t="s">
        <v>245</v>
      </c>
      <c r="M7" s="10" t="s">
        <v>257</v>
      </c>
      <c r="N7" s="10" t="s">
        <v>258</v>
      </c>
    </row>
    <row r="8" spans="1:14" ht="46.05" customHeight="1">
      <c r="A8" s="11" t="s">
        <v>483</v>
      </c>
      <c r="B8" s="8" t="s">
        <v>59</v>
      </c>
      <c r="C8" s="8" t="s">
        <v>673</v>
      </c>
      <c r="D8" s="8" t="s">
        <v>674</v>
      </c>
      <c r="E8" s="44" t="s">
        <v>262</v>
      </c>
      <c r="F8" s="44" t="s">
        <v>263</v>
      </c>
      <c r="G8" s="45"/>
      <c r="H8" s="45"/>
      <c r="I8" s="45"/>
      <c r="J8" s="45"/>
      <c r="K8" s="44"/>
      <c r="L8" s="44"/>
      <c r="M8" s="46" t="str">
        <f t="shared" ref="M8:M39" si="0">IF(OR(K8="",L8=""),"",IFERROR(L8/K8,0))</f>
        <v/>
      </c>
      <c r="N8" s="47"/>
    </row>
    <row r="9" spans="1:14" ht="46.05" customHeight="1">
      <c r="A9" s="11" t="s">
        <v>486</v>
      </c>
      <c r="B9" s="8" t="s">
        <v>59</v>
      </c>
      <c r="C9" s="8" t="s">
        <v>673</v>
      </c>
      <c r="D9" s="8" t="s">
        <v>675</v>
      </c>
      <c r="E9" s="44" t="s">
        <v>262</v>
      </c>
      <c r="F9" s="44" t="s">
        <v>263</v>
      </c>
      <c r="G9" s="45"/>
      <c r="H9" s="45"/>
      <c r="I9" s="45"/>
      <c r="J9" s="45"/>
      <c r="K9" s="44"/>
      <c r="L9" s="44"/>
      <c r="M9" s="46" t="str">
        <f t="shared" si="0"/>
        <v/>
      </c>
      <c r="N9" s="47"/>
    </row>
    <row r="10" spans="1:14" ht="46.05" customHeight="1">
      <c r="A10" s="11" t="s">
        <v>488</v>
      </c>
      <c r="B10" s="8" t="s">
        <v>59</v>
      </c>
      <c r="C10" s="8" t="s">
        <v>673</v>
      </c>
      <c r="D10" s="8" t="s">
        <v>676</v>
      </c>
      <c r="E10" s="44" t="s">
        <v>262</v>
      </c>
      <c r="F10" s="44" t="s">
        <v>263</v>
      </c>
      <c r="G10" s="45"/>
      <c r="H10" s="45"/>
      <c r="I10" s="45"/>
      <c r="J10" s="45"/>
      <c r="K10" s="44"/>
      <c r="L10" s="44"/>
      <c r="M10" s="46" t="str">
        <f t="shared" si="0"/>
        <v/>
      </c>
      <c r="N10" s="47"/>
    </row>
    <row r="11" spans="1:14" ht="46.05" customHeight="1">
      <c r="A11" s="11" t="s">
        <v>490</v>
      </c>
      <c r="B11" s="8" t="s">
        <v>59</v>
      </c>
      <c r="C11" s="8" t="s">
        <v>673</v>
      </c>
      <c r="D11" s="8" t="s">
        <v>677</v>
      </c>
      <c r="E11" s="44" t="s">
        <v>262</v>
      </c>
      <c r="F11" s="44" t="s">
        <v>263</v>
      </c>
      <c r="G11" s="45"/>
      <c r="H11" s="45"/>
      <c r="I11" s="45"/>
      <c r="J11" s="45"/>
      <c r="K11" s="44"/>
      <c r="L11" s="44"/>
      <c r="M11" s="46" t="str">
        <f t="shared" si="0"/>
        <v/>
      </c>
      <c r="N11" s="47"/>
    </row>
    <row r="12" spans="1:14" ht="46.05" customHeight="1">
      <c r="A12" s="11" t="s">
        <v>493</v>
      </c>
      <c r="B12" s="8" t="s">
        <v>59</v>
      </c>
      <c r="C12" s="8" t="s">
        <v>673</v>
      </c>
      <c r="D12" s="8" t="s">
        <v>678</v>
      </c>
      <c r="E12" s="44" t="s">
        <v>262</v>
      </c>
      <c r="F12" s="44" t="s">
        <v>263</v>
      </c>
      <c r="G12" s="45"/>
      <c r="H12" s="45"/>
      <c r="I12" s="45"/>
      <c r="J12" s="45"/>
      <c r="K12" s="44"/>
      <c r="L12" s="44"/>
      <c r="M12" s="46" t="str">
        <f t="shared" si="0"/>
        <v/>
      </c>
      <c r="N12" s="47"/>
    </row>
    <row r="13" spans="1:14" ht="46.05" customHeight="1">
      <c r="A13" s="11" t="s">
        <v>496</v>
      </c>
      <c r="B13" s="8" t="s">
        <v>59</v>
      </c>
      <c r="C13" s="8" t="s">
        <v>673</v>
      </c>
      <c r="D13" s="8" t="s">
        <v>679</v>
      </c>
      <c r="E13" s="44" t="s">
        <v>262</v>
      </c>
      <c r="F13" s="44" t="s">
        <v>263</v>
      </c>
      <c r="G13" s="45"/>
      <c r="H13" s="45"/>
      <c r="I13" s="45"/>
      <c r="J13" s="45"/>
      <c r="K13" s="44"/>
      <c r="L13" s="44"/>
      <c r="M13" s="46" t="str">
        <f t="shared" si="0"/>
        <v/>
      </c>
      <c r="N13" s="47"/>
    </row>
    <row r="14" spans="1:14" ht="46.05" customHeight="1">
      <c r="A14" s="11" t="s">
        <v>498</v>
      </c>
      <c r="B14" s="8" t="s">
        <v>59</v>
      </c>
      <c r="C14" s="8" t="s">
        <v>673</v>
      </c>
      <c r="D14" s="8" t="s">
        <v>680</v>
      </c>
      <c r="E14" s="44" t="s">
        <v>262</v>
      </c>
      <c r="F14" s="44" t="s">
        <v>263</v>
      </c>
      <c r="G14" s="45"/>
      <c r="H14" s="45"/>
      <c r="I14" s="45"/>
      <c r="J14" s="45"/>
      <c r="K14" s="44"/>
      <c r="L14" s="44"/>
      <c r="M14" s="46" t="str">
        <f t="shared" si="0"/>
        <v/>
      </c>
      <c r="N14" s="47"/>
    </row>
    <row r="15" spans="1:14" ht="46.05" customHeight="1">
      <c r="A15" s="11" t="s">
        <v>500</v>
      </c>
      <c r="B15" s="8" t="s">
        <v>59</v>
      </c>
      <c r="C15" s="8" t="s">
        <v>673</v>
      </c>
      <c r="D15" s="8" t="s">
        <v>681</v>
      </c>
      <c r="E15" s="44" t="s">
        <v>262</v>
      </c>
      <c r="F15" s="44" t="s">
        <v>263</v>
      </c>
      <c r="G15" s="45"/>
      <c r="H15" s="45"/>
      <c r="I15" s="45"/>
      <c r="J15" s="45"/>
      <c r="K15" s="44"/>
      <c r="L15" s="44"/>
      <c r="M15" s="46" t="str">
        <f t="shared" si="0"/>
        <v/>
      </c>
      <c r="N15" s="47"/>
    </row>
    <row r="16" spans="1:14" ht="46.05" customHeight="1">
      <c r="A16" s="11" t="s">
        <v>502</v>
      </c>
      <c r="B16" s="8" t="s">
        <v>59</v>
      </c>
      <c r="C16" s="8" t="s">
        <v>673</v>
      </c>
      <c r="D16" s="8" t="s">
        <v>682</v>
      </c>
      <c r="E16" s="44" t="s">
        <v>262</v>
      </c>
      <c r="F16" s="44" t="s">
        <v>263</v>
      </c>
      <c r="G16" s="45"/>
      <c r="H16" s="45"/>
      <c r="I16" s="45"/>
      <c r="J16" s="45"/>
      <c r="K16" s="44"/>
      <c r="L16" s="44"/>
      <c r="M16" s="46" t="str">
        <f t="shared" si="0"/>
        <v/>
      </c>
      <c r="N16" s="47"/>
    </row>
    <row r="17" spans="1:14" ht="46.05" customHeight="1">
      <c r="A17" s="11" t="s">
        <v>504</v>
      </c>
      <c r="B17" s="8" t="s">
        <v>59</v>
      </c>
      <c r="C17" s="8" t="s">
        <v>673</v>
      </c>
      <c r="D17" s="8" t="s">
        <v>683</v>
      </c>
      <c r="E17" s="44" t="s">
        <v>262</v>
      </c>
      <c r="F17" s="44" t="s">
        <v>263</v>
      </c>
      <c r="G17" s="45"/>
      <c r="H17" s="45"/>
      <c r="I17" s="45"/>
      <c r="J17" s="45"/>
      <c r="K17" s="44"/>
      <c r="L17" s="44"/>
      <c r="M17" s="46" t="str">
        <f t="shared" si="0"/>
        <v/>
      </c>
      <c r="N17" s="47"/>
    </row>
    <row r="18" spans="1:14" ht="46.05" customHeight="1">
      <c r="A18" s="11" t="s">
        <v>506</v>
      </c>
      <c r="B18" s="8" t="s">
        <v>59</v>
      </c>
      <c r="C18" s="8" t="s">
        <v>673</v>
      </c>
      <c r="D18" s="8" t="s">
        <v>684</v>
      </c>
      <c r="E18" s="44" t="s">
        <v>262</v>
      </c>
      <c r="F18" s="44" t="s">
        <v>263</v>
      </c>
      <c r="G18" s="45"/>
      <c r="H18" s="45"/>
      <c r="I18" s="45"/>
      <c r="J18" s="45"/>
      <c r="K18" s="44"/>
      <c r="L18" s="44"/>
      <c r="M18" s="46" t="str">
        <f t="shared" si="0"/>
        <v/>
      </c>
      <c r="N18" s="47"/>
    </row>
    <row r="19" spans="1:14" ht="46.05" customHeight="1">
      <c r="A19" s="11" t="s">
        <v>509</v>
      </c>
      <c r="B19" s="8" t="s">
        <v>59</v>
      </c>
      <c r="C19" s="8" t="s">
        <v>673</v>
      </c>
      <c r="D19" s="8" t="s">
        <v>685</v>
      </c>
      <c r="E19" s="44" t="s">
        <v>262</v>
      </c>
      <c r="F19" s="44" t="s">
        <v>263</v>
      </c>
      <c r="G19" s="45"/>
      <c r="H19" s="45"/>
      <c r="I19" s="45"/>
      <c r="J19" s="45"/>
      <c r="K19" s="44"/>
      <c r="L19" s="44"/>
      <c r="M19" s="46" t="str">
        <f t="shared" si="0"/>
        <v/>
      </c>
      <c r="N19" s="47"/>
    </row>
    <row r="20" spans="1:14" ht="46.05" customHeight="1">
      <c r="A20" s="11" t="s">
        <v>511</v>
      </c>
      <c r="B20" s="8" t="s">
        <v>59</v>
      </c>
      <c r="C20" s="8" t="s">
        <v>686</v>
      </c>
      <c r="D20" s="8" t="s">
        <v>687</v>
      </c>
      <c r="E20" s="44" t="s">
        <v>262</v>
      </c>
      <c r="F20" s="44" t="s">
        <v>263</v>
      </c>
      <c r="G20" s="45"/>
      <c r="H20" s="45"/>
      <c r="I20" s="45"/>
      <c r="J20" s="45"/>
      <c r="K20" s="44"/>
      <c r="L20" s="44"/>
      <c r="M20" s="46" t="str">
        <f t="shared" si="0"/>
        <v/>
      </c>
      <c r="N20" s="47"/>
    </row>
    <row r="21" spans="1:14" ht="46.05" customHeight="1">
      <c r="A21" s="11" t="s">
        <v>513</v>
      </c>
      <c r="B21" s="8" t="s">
        <v>59</v>
      </c>
      <c r="C21" s="8" t="s">
        <v>688</v>
      </c>
      <c r="D21" s="8" t="s">
        <v>689</v>
      </c>
      <c r="E21" s="44" t="s">
        <v>262</v>
      </c>
      <c r="F21" s="44" t="s">
        <v>263</v>
      </c>
      <c r="G21" s="45"/>
      <c r="H21" s="45"/>
      <c r="I21" s="45"/>
      <c r="J21" s="45"/>
      <c r="K21" s="44"/>
      <c r="L21" s="44"/>
      <c r="M21" s="46" t="str">
        <f t="shared" si="0"/>
        <v/>
      </c>
      <c r="N21" s="47"/>
    </row>
    <row r="22" spans="1:14" ht="46.05" customHeight="1">
      <c r="A22" s="11" t="s">
        <v>515</v>
      </c>
      <c r="B22" s="8" t="s">
        <v>59</v>
      </c>
      <c r="C22" s="8" t="s">
        <v>688</v>
      </c>
      <c r="D22" s="8" t="s">
        <v>690</v>
      </c>
      <c r="E22" s="44" t="s">
        <v>262</v>
      </c>
      <c r="F22" s="44" t="s">
        <v>263</v>
      </c>
      <c r="G22" s="45"/>
      <c r="H22" s="45"/>
      <c r="I22" s="45"/>
      <c r="J22" s="45"/>
      <c r="K22" s="44"/>
      <c r="L22" s="44"/>
      <c r="M22" s="46" t="str">
        <f t="shared" si="0"/>
        <v/>
      </c>
      <c r="N22" s="47"/>
    </row>
    <row r="23" spans="1:14" ht="46.05" customHeight="1">
      <c r="A23" s="11" t="s">
        <v>518</v>
      </c>
      <c r="B23" s="8" t="s">
        <v>59</v>
      </c>
      <c r="C23" s="8" t="s">
        <v>688</v>
      </c>
      <c r="D23" s="8" t="s">
        <v>691</v>
      </c>
      <c r="E23" s="44" t="s">
        <v>262</v>
      </c>
      <c r="F23" s="44" t="s">
        <v>263</v>
      </c>
      <c r="G23" s="45"/>
      <c r="H23" s="45"/>
      <c r="I23" s="45"/>
      <c r="J23" s="45"/>
      <c r="K23" s="44"/>
      <c r="L23" s="44"/>
      <c r="M23" s="46" t="str">
        <f t="shared" si="0"/>
        <v/>
      </c>
      <c r="N23" s="47"/>
    </row>
    <row r="24" spans="1:14" ht="46.05" customHeight="1">
      <c r="A24" s="11" t="s">
        <v>520</v>
      </c>
      <c r="B24" s="8" t="s">
        <v>59</v>
      </c>
      <c r="C24" s="8" t="s">
        <v>688</v>
      </c>
      <c r="D24" s="8" t="s">
        <v>692</v>
      </c>
      <c r="E24" s="44" t="s">
        <v>262</v>
      </c>
      <c r="F24" s="44" t="s">
        <v>263</v>
      </c>
      <c r="G24" s="45"/>
      <c r="H24" s="45"/>
      <c r="I24" s="45"/>
      <c r="J24" s="45"/>
      <c r="K24" s="44"/>
      <c r="L24" s="44"/>
      <c r="M24" s="46" t="str">
        <f t="shared" si="0"/>
        <v/>
      </c>
      <c r="N24" s="47"/>
    </row>
    <row r="25" spans="1:14" ht="46.05" customHeight="1">
      <c r="A25" s="11" t="s">
        <v>522</v>
      </c>
      <c r="B25" s="8" t="s">
        <v>59</v>
      </c>
      <c r="C25" s="8" t="s">
        <v>688</v>
      </c>
      <c r="D25" s="8" t="s">
        <v>693</v>
      </c>
      <c r="E25" s="44" t="s">
        <v>262</v>
      </c>
      <c r="F25" s="44" t="s">
        <v>263</v>
      </c>
      <c r="G25" s="45"/>
      <c r="H25" s="45"/>
      <c r="I25" s="45"/>
      <c r="J25" s="45"/>
      <c r="K25" s="44"/>
      <c r="L25" s="44"/>
      <c r="M25" s="46" t="str">
        <f t="shared" si="0"/>
        <v/>
      </c>
      <c r="N25" s="47"/>
    </row>
    <row r="26" spans="1:14" ht="46.05" customHeight="1">
      <c r="A26" s="11" t="s">
        <v>525</v>
      </c>
      <c r="B26" s="8" t="s">
        <v>59</v>
      </c>
      <c r="C26" s="8" t="s">
        <v>694</v>
      </c>
      <c r="D26" s="8" t="s">
        <v>695</v>
      </c>
      <c r="E26" s="44" t="s">
        <v>262</v>
      </c>
      <c r="F26" s="44" t="s">
        <v>263</v>
      </c>
      <c r="G26" s="45"/>
      <c r="H26" s="45"/>
      <c r="I26" s="45"/>
      <c r="J26" s="45"/>
      <c r="K26" s="44"/>
      <c r="L26" s="44"/>
      <c r="M26" s="46" t="str">
        <f t="shared" si="0"/>
        <v/>
      </c>
      <c r="N26" s="47"/>
    </row>
    <row r="27" spans="1:14" ht="46.05" customHeight="1">
      <c r="A27" s="11" t="s">
        <v>527</v>
      </c>
      <c r="B27" s="8" t="s">
        <v>59</v>
      </c>
      <c r="C27" s="8" t="s">
        <v>696</v>
      </c>
      <c r="D27" s="8" t="s">
        <v>697</v>
      </c>
      <c r="E27" s="44" t="s">
        <v>262</v>
      </c>
      <c r="F27" s="44" t="s">
        <v>263</v>
      </c>
      <c r="G27" s="45"/>
      <c r="H27" s="45"/>
      <c r="I27" s="45"/>
      <c r="J27" s="45"/>
      <c r="K27" s="44"/>
      <c r="L27" s="44"/>
      <c r="M27" s="46" t="str">
        <f t="shared" si="0"/>
        <v/>
      </c>
      <c r="N27" s="47"/>
    </row>
    <row r="28" spans="1:14" ht="46.05" customHeight="1">
      <c r="A28" s="11" t="s">
        <v>529</v>
      </c>
      <c r="B28" s="8" t="s">
        <v>59</v>
      </c>
      <c r="C28" s="8" t="s">
        <v>696</v>
      </c>
      <c r="D28" s="8" t="s">
        <v>698</v>
      </c>
      <c r="E28" s="44" t="s">
        <v>262</v>
      </c>
      <c r="F28" s="44" t="s">
        <v>263</v>
      </c>
      <c r="G28" s="45"/>
      <c r="H28" s="45"/>
      <c r="I28" s="45"/>
      <c r="J28" s="45"/>
      <c r="K28" s="44"/>
      <c r="L28" s="44"/>
      <c r="M28" s="46" t="str">
        <f t="shared" si="0"/>
        <v/>
      </c>
      <c r="N28" s="47"/>
    </row>
    <row r="29" spans="1:14" ht="46.05" customHeight="1">
      <c r="A29" s="11" t="s">
        <v>531</v>
      </c>
      <c r="B29" s="8" t="s">
        <v>59</v>
      </c>
      <c r="C29" s="8" t="s">
        <v>699</v>
      </c>
      <c r="D29" s="8" t="s">
        <v>700</v>
      </c>
      <c r="E29" s="44" t="s">
        <v>262</v>
      </c>
      <c r="F29" s="44" t="s">
        <v>263</v>
      </c>
      <c r="G29" s="45"/>
      <c r="H29" s="45"/>
      <c r="I29" s="45"/>
      <c r="J29" s="45"/>
      <c r="K29" s="44"/>
      <c r="L29" s="44"/>
      <c r="M29" s="46" t="str">
        <f t="shared" si="0"/>
        <v/>
      </c>
      <c r="N29" s="47"/>
    </row>
    <row r="30" spans="1:14" ht="46.05" customHeight="1">
      <c r="A30" s="11" t="s">
        <v>533</v>
      </c>
      <c r="B30" s="8" t="s">
        <v>59</v>
      </c>
      <c r="C30" s="8" t="s">
        <v>699</v>
      </c>
      <c r="D30" s="8" t="s">
        <v>701</v>
      </c>
      <c r="E30" s="44" t="s">
        <v>262</v>
      </c>
      <c r="F30" s="44" t="s">
        <v>263</v>
      </c>
      <c r="G30" s="45"/>
      <c r="H30" s="45"/>
      <c r="I30" s="45"/>
      <c r="J30" s="45"/>
      <c r="K30" s="44"/>
      <c r="L30" s="44"/>
      <c r="M30" s="46" t="str">
        <f t="shared" si="0"/>
        <v/>
      </c>
      <c r="N30" s="47"/>
    </row>
    <row r="31" spans="1:14" ht="46.05" customHeight="1">
      <c r="A31" s="11" t="s">
        <v>535</v>
      </c>
      <c r="B31" s="8" t="s">
        <v>59</v>
      </c>
      <c r="C31" s="8" t="s">
        <v>699</v>
      </c>
      <c r="D31" s="8" t="s">
        <v>702</v>
      </c>
      <c r="E31" s="44" t="s">
        <v>262</v>
      </c>
      <c r="F31" s="44" t="s">
        <v>263</v>
      </c>
      <c r="G31" s="45"/>
      <c r="H31" s="45"/>
      <c r="I31" s="45"/>
      <c r="J31" s="45"/>
      <c r="K31" s="44"/>
      <c r="L31" s="44"/>
      <c r="M31" s="46" t="str">
        <f t="shared" si="0"/>
        <v/>
      </c>
      <c r="N31" s="47"/>
    </row>
    <row r="32" spans="1:14" ht="46.05" customHeight="1">
      <c r="A32" s="11" t="s">
        <v>568</v>
      </c>
      <c r="B32" s="8" t="s">
        <v>59</v>
      </c>
      <c r="C32" s="8" t="s">
        <v>699</v>
      </c>
      <c r="D32" s="8" t="s">
        <v>703</v>
      </c>
      <c r="E32" s="44" t="s">
        <v>262</v>
      </c>
      <c r="F32" s="44" t="s">
        <v>263</v>
      </c>
      <c r="G32" s="45"/>
      <c r="H32" s="45"/>
      <c r="I32" s="45"/>
      <c r="J32" s="45"/>
      <c r="K32" s="44"/>
      <c r="L32" s="44"/>
      <c r="M32" s="46" t="str">
        <f t="shared" si="0"/>
        <v/>
      </c>
      <c r="N32" s="47"/>
    </row>
    <row r="33" spans="1:14" ht="46.05" customHeight="1">
      <c r="A33" s="11" t="s">
        <v>570</v>
      </c>
      <c r="B33" s="8" t="s">
        <v>59</v>
      </c>
      <c r="C33" s="8" t="s">
        <v>699</v>
      </c>
      <c r="D33" s="8" t="s">
        <v>704</v>
      </c>
      <c r="E33" s="44" t="s">
        <v>262</v>
      </c>
      <c r="F33" s="44" t="s">
        <v>263</v>
      </c>
      <c r="G33" s="45"/>
      <c r="H33" s="45"/>
      <c r="I33" s="45"/>
      <c r="J33" s="45"/>
      <c r="K33" s="44"/>
      <c r="L33" s="44"/>
      <c r="M33" s="46" t="str">
        <f t="shared" si="0"/>
        <v/>
      </c>
      <c r="N33" s="47"/>
    </row>
    <row r="34" spans="1:14" ht="46.05" customHeight="1">
      <c r="A34" s="11" t="s">
        <v>572</v>
      </c>
      <c r="B34" s="8" t="s">
        <v>59</v>
      </c>
      <c r="C34" s="8" t="s">
        <v>699</v>
      </c>
      <c r="D34" s="8" t="s">
        <v>705</v>
      </c>
      <c r="E34" s="44" t="s">
        <v>262</v>
      </c>
      <c r="F34" s="44" t="s">
        <v>263</v>
      </c>
      <c r="G34" s="45"/>
      <c r="H34" s="45"/>
      <c r="I34" s="45"/>
      <c r="J34" s="45"/>
      <c r="K34" s="44"/>
      <c r="L34" s="44"/>
      <c r="M34" s="46" t="str">
        <f t="shared" si="0"/>
        <v/>
      </c>
      <c r="N34" s="47"/>
    </row>
    <row r="35" spans="1:14" ht="46.05" customHeight="1">
      <c r="A35" s="11" t="s">
        <v>574</v>
      </c>
      <c r="B35" s="8" t="s">
        <v>59</v>
      </c>
      <c r="C35" s="8" t="s">
        <v>699</v>
      </c>
      <c r="D35" s="8" t="s">
        <v>706</v>
      </c>
      <c r="E35" s="44" t="s">
        <v>262</v>
      </c>
      <c r="F35" s="44" t="s">
        <v>263</v>
      </c>
      <c r="G35" s="45"/>
      <c r="H35" s="45"/>
      <c r="I35" s="45"/>
      <c r="J35" s="45"/>
      <c r="K35" s="44"/>
      <c r="L35" s="44"/>
      <c r="M35" s="46" t="str">
        <f t="shared" si="0"/>
        <v/>
      </c>
      <c r="N35" s="47"/>
    </row>
    <row r="36" spans="1:14" ht="46.05" customHeight="1">
      <c r="A36" s="11" t="s">
        <v>576</v>
      </c>
      <c r="B36" s="8" t="s">
        <v>59</v>
      </c>
      <c r="C36" s="8" t="s">
        <v>699</v>
      </c>
      <c r="D36" s="8" t="s">
        <v>707</v>
      </c>
      <c r="E36" s="44" t="s">
        <v>262</v>
      </c>
      <c r="F36" s="44" t="s">
        <v>263</v>
      </c>
      <c r="G36" s="45"/>
      <c r="H36" s="45"/>
      <c r="I36" s="45"/>
      <c r="J36" s="45"/>
      <c r="K36" s="44"/>
      <c r="L36" s="44"/>
      <c r="M36" s="46" t="str">
        <f t="shared" si="0"/>
        <v/>
      </c>
      <c r="N36" s="47"/>
    </row>
    <row r="37" spans="1:14" ht="46.05" customHeight="1">
      <c r="A37" s="11" t="s">
        <v>614</v>
      </c>
      <c r="B37" s="8" t="s">
        <v>59</v>
      </c>
      <c r="C37" s="8" t="s">
        <v>699</v>
      </c>
      <c r="D37" s="8" t="s">
        <v>708</v>
      </c>
      <c r="E37" s="44" t="s">
        <v>262</v>
      </c>
      <c r="F37" s="44" t="s">
        <v>263</v>
      </c>
      <c r="G37" s="45"/>
      <c r="H37" s="45"/>
      <c r="I37" s="45"/>
      <c r="J37" s="45"/>
      <c r="K37" s="44"/>
      <c r="L37" s="44"/>
      <c r="M37" s="46" t="str">
        <f t="shared" si="0"/>
        <v/>
      </c>
      <c r="N37" s="47"/>
    </row>
    <row r="38" spans="1:14" ht="46.05" customHeight="1">
      <c r="A38" s="11" t="s">
        <v>616</v>
      </c>
      <c r="B38" s="8" t="s">
        <v>59</v>
      </c>
      <c r="C38" s="8" t="s">
        <v>699</v>
      </c>
      <c r="D38" s="8" t="s">
        <v>709</v>
      </c>
      <c r="E38" s="44" t="s">
        <v>262</v>
      </c>
      <c r="F38" s="44" t="s">
        <v>263</v>
      </c>
      <c r="G38" s="45"/>
      <c r="H38" s="45"/>
      <c r="I38" s="45"/>
      <c r="J38" s="45"/>
      <c r="K38" s="44"/>
      <c r="L38" s="44"/>
      <c r="M38" s="46" t="str">
        <f t="shared" si="0"/>
        <v/>
      </c>
      <c r="N38" s="47"/>
    </row>
    <row r="39" spans="1:14" ht="46.05" customHeight="1">
      <c r="A39" s="11" t="s">
        <v>619</v>
      </c>
      <c r="B39" s="8" t="s">
        <v>59</v>
      </c>
      <c r="C39" s="8" t="s">
        <v>699</v>
      </c>
      <c r="D39" s="8" t="s">
        <v>710</v>
      </c>
      <c r="E39" s="44" t="s">
        <v>262</v>
      </c>
      <c r="F39" s="44" t="s">
        <v>263</v>
      </c>
      <c r="G39" s="45"/>
      <c r="H39" s="45"/>
      <c r="I39" s="45"/>
      <c r="J39" s="45"/>
      <c r="K39" s="44"/>
      <c r="L39" s="44"/>
      <c r="M39" s="46" t="str">
        <f t="shared" si="0"/>
        <v/>
      </c>
      <c r="N39" s="47"/>
    </row>
    <row r="40" spans="1:14" ht="46.05" customHeight="1">
      <c r="A40" s="11" t="s">
        <v>622</v>
      </c>
      <c r="B40" s="8" t="s">
        <v>59</v>
      </c>
      <c r="C40" s="8" t="s">
        <v>699</v>
      </c>
      <c r="D40" s="8" t="s">
        <v>711</v>
      </c>
      <c r="E40" s="44" t="s">
        <v>262</v>
      </c>
      <c r="F40" s="44" t="s">
        <v>263</v>
      </c>
      <c r="G40" s="45"/>
      <c r="H40" s="45"/>
      <c r="I40" s="45"/>
      <c r="J40" s="45"/>
      <c r="K40" s="44"/>
      <c r="L40" s="44"/>
      <c r="M40" s="46" t="str">
        <f t="shared" ref="M40:M71" si="1">IF(OR(K40="",L40=""),"",IFERROR(L40/K40,0))</f>
        <v/>
      </c>
      <c r="N40" s="47"/>
    </row>
    <row r="41" spans="1:14" ht="46.05" customHeight="1">
      <c r="A41" s="11" t="s">
        <v>624</v>
      </c>
      <c r="B41" s="8" t="s">
        <v>59</v>
      </c>
      <c r="C41" s="8" t="s">
        <v>699</v>
      </c>
      <c r="D41" s="8" t="s">
        <v>712</v>
      </c>
      <c r="E41" s="44" t="s">
        <v>262</v>
      </c>
      <c r="F41" s="44" t="s">
        <v>263</v>
      </c>
      <c r="G41" s="45"/>
      <c r="H41" s="45"/>
      <c r="I41" s="45"/>
      <c r="J41" s="45"/>
      <c r="K41" s="44"/>
      <c r="L41" s="44"/>
      <c r="M41" s="46" t="str">
        <f t="shared" si="1"/>
        <v/>
      </c>
      <c r="N41" s="47"/>
    </row>
    <row r="42" spans="1:14" ht="46.05" customHeight="1">
      <c r="A42" s="11" t="s">
        <v>626</v>
      </c>
      <c r="B42" s="8" t="s">
        <v>59</v>
      </c>
      <c r="C42" s="8" t="s">
        <v>699</v>
      </c>
      <c r="D42" s="8" t="s">
        <v>713</v>
      </c>
      <c r="E42" s="44" t="s">
        <v>262</v>
      </c>
      <c r="F42" s="44" t="s">
        <v>263</v>
      </c>
      <c r="G42" s="45"/>
      <c r="H42" s="45"/>
      <c r="I42" s="45"/>
      <c r="J42" s="45"/>
      <c r="K42" s="44"/>
      <c r="L42" s="44"/>
      <c r="M42" s="46" t="str">
        <f t="shared" si="1"/>
        <v/>
      </c>
      <c r="N42" s="47"/>
    </row>
    <row r="43" spans="1:14" ht="46.05" customHeight="1">
      <c r="A43" s="11" t="s">
        <v>628</v>
      </c>
      <c r="B43" s="8" t="s">
        <v>59</v>
      </c>
      <c r="C43" s="8" t="s">
        <v>699</v>
      </c>
      <c r="D43" s="8" t="s">
        <v>714</v>
      </c>
      <c r="E43" s="44" t="s">
        <v>262</v>
      </c>
      <c r="F43" s="44" t="s">
        <v>263</v>
      </c>
      <c r="G43" s="45"/>
      <c r="H43" s="45"/>
      <c r="I43" s="45"/>
      <c r="J43" s="45"/>
      <c r="K43" s="44"/>
      <c r="L43" s="44"/>
      <c r="M43" s="46" t="str">
        <f t="shared" si="1"/>
        <v/>
      </c>
      <c r="N43" s="47"/>
    </row>
    <row r="44" spans="1:14" ht="46.05" customHeight="1">
      <c r="A44" s="11" t="s">
        <v>630</v>
      </c>
      <c r="B44" s="8" t="s">
        <v>59</v>
      </c>
      <c r="C44" s="8" t="s">
        <v>699</v>
      </c>
      <c r="D44" s="8" t="s">
        <v>715</v>
      </c>
      <c r="E44" s="44" t="s">
        <v>262</v>
      </c>
      <c r="F44" s="44" t="s">
        <v>263</v>
      </c>
      <c r="G44" s="45"/>
      <c r="H44" s="45"/>
      <c r="I44" s="45"/>
      <c r="J44" s="45"/>
      <c r="K44" s="44"/>
      <c r="L44" s="44"/>
      <c r="M44" s="46" t="str">
        <f t="shared" si="1"/>
        <v/>
      </c>
      <c r="N44" s="47"/>
    </row>
    <row r="45" spans="1:14" ht="46.05" customHeight="1">
      <c r="A45" s="11" t="s">
        <v>632</v>
      </c>
      <c r="B45" s="8" t="s">
        <v>59</v>
      </c>
      <c r="C45" s="8" t="s">
        <v>699</v>
      </c>
      <c r="D45" s="8" t="s">
        <v>716</v>
      </c>
      <c r="E45" s="44" t="s">
        <v>262</v>
      </c>
      <c r="F45" s="44" t="s">
        <v>263</v>
      </c>
      <c r="G45" s="45"/>
      <c r="H45" s="45"/>
      <c r="I45" s="45"/>
      <c r="J45" s="45"/>
      <c r="K45" s="44"/>
      <c r="L45" s="44"/>
      <c r="M45" s="46" t="str">
        <f t="shared" si="1"/>
        <v/>
      </c>
      <c r="N45" s="47"/>
    </row>
    <row r="46" spans="1:14" ht="46.05" customHeight="1">
      <c r="A46" s="11" t="s">
        <v>634</v>
      </c>
      <c r="B46" s="8" t="s">
        <v>59</v>
      </c>
      <c r="C46" s="8" t="s">
        <v>699</v>
      </c>
      <c r="D46" s="8" t="s">
        <v>717</v>
      </c>
      <c r="E46" s="44" t="s">
        <v>262</v>
      </c>
      <c r="F46" s="44" t="s">
        <v>263</v>
      </c>
      <c r="G46" s="45"/>
      <c r="H46" s="45"/>
      <c r="I46" s="45"/>
      <c r="J46" s="45"/>
      <c r="K46" s="44"/>
      <c r="L46" s="44"/>
      <c r="M46" s="46" t="str">
        <f t="shared" si="1"/>
        <v/>
      </c>
      <c r="N46" s="47"/>
    </row>
    <row r="47" spans="1:14" ht="46.05" customHeight="1">
      <c r="A47" s="11" t="s">
        <v>636</v>
      </c>
      <c r="B47" s="8" t="s">
        <v>59</v>
      </c>
      <c r="C47" s="8" t="s">
        <v>699</v>
      </c>
      <c r="D47" s="8" t="s">
        <v>718</v>
      </c>
      <c r="E47" s="44" t="s">
        <v>262</v>
      </c>
      <c r="F47" s="44" t="s">
        <v>263</v>
      </c>
      <c r="G47" s="45"/>
      <c r="H47" s="45"/>
      <c r="I47" s="45"/>
      <c r="J47" s="45"/>
      <c r="K47" s="44"/>
      <c r="L47" s="44"/>
      <c r="M47" s="46" t="str">
        <f t="shared" si="1"/>
        <v/>
      </c>
      <c r="N47" s="47"/>
    </row>
    <row r="48" spans="1:14" ht="46.05" customHeight="1">
      <c r="A48" s="11" t="s">
        <v>639</v>
      </c>
      <c r="B48" s="8" t="s">
        <v>59</v>
      </c>
      <c r="C48" s="8" t="s">
        <v>699</v>
      </c>
      <c r="D48" s="8" t="s">
        <v>719</v>
      </c>
      <c r="E48" s="44" t="s">
        <v>262</v>
      </c>
      <c r="F48" s="44" t="s">
        <v>263</v>
      </c>
      <c r="G48" s="45"/>
      <c r="H48" s="45"/>
      <c r="I48" s="45"/>
      <c r="J48" s="45"/>
      <c r="K48" s="44"/>
      <c r="L48" s="44"/>
      <c r="M48" s="46" t="str">
        <f t="shared" si="1"/>
        <v/>
      </c>
      <c r="N48" s="47"/>
    </row>
    <row r="49" spans="1:14" ht="46.05" customHeight="1">
      <c r="A49" s="11" t="s">
        <v>641</v>
      </c>
      <c r="B49" s="8" t="s">
        <v>59</v>
      </c>
      <c r="C49" s="8" t="s">
        <v>699</v>
      </c>
      <c r="D49" s="8" t="s">
        <v>720</v>
      </c>
      <c r="E49" s="44" t="s">
        <v>262</v>
      </c>
      <c r="F49" s="44" t="s">
        <v>263</v>
      </c>
      <c r="G49" s="45"/>
      <c r="H49" s="45"/>
      <c r="I49" s="45"/>
      <c r="J49" s="45"/>
      <c r="K49" s="44"/>
      <c r="L49" s="44"/>
      <c r="M49" s="46" t="str">
        <f t="shared" si="1"/>
        <v/>
      </c>
      <c r="N49" s="47"/>
    </row>
    <row r="50" spans="1:14" ht="46.05" customHeight="1">
      <c r="A50" s="11" t="s">
        <v>644</v>
      </c>
      <c r="B50" s="8" t="s">
        <v>59</v>
      </c>
      <c r="C50" s="8" t="s">
        <v>721</v>
      </c>
      <c r="D50" s="8" t="s">
        <v>722</v>
      </c>
      <c r="E50" s="44" t="s">
        <v>262</v>
      </c>
      <c r="F50" s="44" t="s">
        <v>263</v>
      </c>
      <c r="G50" s="45"/>
      <c r="H50" s="45"/>
      <c r="I50" s="45"/>
      <c r="J50" s="45"/>
      <c r="K50" s="44"/>
      <c r="L50" s="44"/>
      <c r="M50" s="46" t="str">
        <f t="shared" si="1"/>
        <v/>
      </c>
      <c r="N50" s="47"/>
    </row>
    <row r="51" spans="1:14" ht="46.05" customHeight="1">
      <c r="A51" s="11" t="s">
        <v>646</v>
      </c>
      <c r="B51" s="8" t="s">
        <v>59</v>
      </c>
      <c r="C51" s="8" t="s">
        <v>721</v>
      </c>
      <c r="D51" s="8" t="s">
        <v>723</v>
      </c>
      <c r="E51" s="44" t="s">
        <v>262</v>
      </c>
      <c r="F51" s="44" t="s">
        <v>263</v>
      </c>
      <c r="G51" s="45"/>
      <c r="H51" s="45"/>
      <c r="I51" s="45"/>
      <c r="J51" s="45"/>
      <c r="K51" s="44"/>
      <c r="L51" s="44"/>
      <c r="M51" s="46" t="str">
        <f t="shared" si="1"/>
        <v/>
      </c>
      <c r="N51" s="47"/>
    </row>
    <row r="52" spans="1:14" ht="46.05" customHeight="1">
      <c r="A52" s="11" t="s">
        <v>649</v>
      </c>
      <c r="B52" s="8" t="s">
        <v>59</v>
      </c>
      <c r="C52" s="8" t="s">
        <v>721</v>
      </c>
      <c r="D52" s="8" t="s">
        <v>724</v>
      </c>
      <c r="E52" s="44" t="s">
        <v>262</v>
      </c>
      <c r="F52" s="44" t="s">
        <v>263</v>
      </c>
      <c r="G52" s="45"/>
      <c r="H52" s="45"/>
      <c r="I52" s="45"/>
      <c r="J52" s="45"/>
      <c r="K52" s="44"/>
      <c r="L52" s="44"/>
      <c r="M52" s="46" t="str">
        <f t="shared" si="1"/>
        <v/>
      </c>
      <c r="N52" s="47"/>
    </row>
    <row r="53" spans="1:14" ht="46.05" customHeight="1">
      <c r="A53" s="11" t="s">
        <v>651</v>
      </c>
      <c r="B53" s="8" t="s">
        <v>59</v>
      </c>
      <c r="C53" s="8" t="s">
        <v>721</v>
      </c>
      <c r="D53" s="8" t="s">
        <v>725</v>
      </c>
      <c r="E53" s="44" t="s">
        <v>262</v>
      </c>
      <c r="F53" s="44" t="s">
        <v>263</v>
      </c>
      <c r="G53" s="45"/>
      <c r="H53" s="45"/>
      <c r="I53" s="45"/>
      <c r="J53" s="45"/>
      <c r="K53" s="44"/>
      <c r="L53" s="44"/>
      <c r="M53" s="46" t="str">
        <f t="shared" si="1"/>
        <v/>
      </c>
      <c r="N53" s="47"/>
    </row>
    <row r="54" spans="1:14" ht="46.05" customHeight="1">
      <c r="A54" s="11" t="s">
        <v>653</v>
      </c>
      <c r="B54" s="8" t="s">
        <v>59</v>
      </c>
      <c r="C54" s="8" t="s">
        <v>721</v>
      </c>
      <c r="D54" s="8" t="s">
        <v>726</v>
      </c>
      <c r="E54" s="44" t="s">
        <v>262</v>
      </c>
      <c r="F54" s="44" t="s">
        <v>263</v>
      </c>
      <c r="G54" s="45"/>
      <c r="H54" s="45"/>
      <c r="I54" s="45"/>
      <c r="J54" s="45"/>
      <c r="K54" s="44"/>
      <c r="L54" s="44"/>
      <c r="M54" s="46" t="str">
        <f t="shared" si="1"/>
        <v/>
      </c>
      <c r="N54" s="47"/>
    </row>
    <row r="55" spans="1:14" ht="46.05" customHeight="1">
      <c r="A55" s="11" t="s">
        <v>656</v>
      </c>
      <c r="B55" s="8" t="s">
        <v>59</v>
      </c>
      <c r="C55" s="8" t="s">
        <v>721</v>
      </c>
      <c r="D55" s="8" t="s">
        <v>727</v>
      </c>
      <c r="E55" s="44" t="s">
        <v>262</v>
      </c>
      <c r="F55" s="44" t="s">
        <v>263</v>
      </c>
      <c r="G55" s="45"/>
      <c r="H55" s="45"/>
      <c r="I55" s="45"/>
      <c r="J55" s="45"/>
      <c r="K55" s="44"/>
      <c r="L55" s="44"/>
      <c r="M55" s="46" t="str">
        <f t="shared" si="1"/>
        <v/>
      </c>
      <c r="N55" s="47"/>
    </row>
    <row r="56" spans="1:14" ht="46.05" customHeight="1">
      <c r="A56" s="11" t="s">
        <v>658</v>
      </c>
      <c r="B56" s="8" t="s">
        <v>59</v>
      </c>
      <c r="C56" s="8" t="s">
        <v>721</v>
      </c>
      <c r="D56" s="8" t="s">
        <v>728</v>
      </c>
      <c r="E56" s="44" t="s">
        <v>262</v>
      </c>
      <c r="F56" s="44" t="s">
        <v>263</v>
      </c>
      <c r="G56" s="45"/>
      <c r="H56" s="45"/>
      <c r="I56" s="45"/>
      <c r="J56" s="45"/>
      <c r="K56" s="44"/>
      <c r="L56" s="44"/>
      <c r="M56" s="46" t="str">
        <f t="shared" si="1"/>
        <v/>
      </c>
      <c r="N56" s="47"/>
    </row>
    <row r="57" spans="1:14" ht="46.05" customHeight="1">
      <c r="A57" s="11" t="s">
        <v>660</v>
      </c>
      <c r="B57" s="8" t="s">
        <v>59</v>
      </c>
      <c r="C57" s="8" t="s">
        <v>721</v>
      </c>
      <c r="D57" s="8" t="s">
        <v>729</v>
      </c>
      <c r="E57" s="44" t="s">
        <v>262</v>
      </c>
      <c r="F57" s="44" t="s">
        <v>263</v>
      </c>
      <c r="G57" s="45"/>
      <c r="H57" s="45"/>
      <c r="I57" s="45"/>
      <c r="J57" s="45"/>
      <c r="K57" s="44"/>
      <c r="L57" s="44"/>
      <c r="M57" s="46" t="str">
        <f t="shared" si="1"/>
        <v/>
      </c>
      <c r="N57" s="47"/>
    </row>
    <row r="58" spans="1:14" ht="46.05" customHeight="1">
      <c r="A58" s="11" t="s">
        <v>662</v>
      </c>
      <c r="B58" s="8" t="s">
        <v>59</v>
      </c>
      <c r="C58" s="8" t="s">
        <v>721</v>
      </c>
      <c r="D58" s="8" t="s">
        <v>730</v>
      </c>
      <c r="E58" s="44" t="s">
        <v>262</v>
      </c>
      <c r="F58" s="44" t="s">
        <v>263</v>
      </c>
      <c r="G58" s="45"/>
      <c r="H58" s="45"/>
      <c r="I58" s="45"/>
      <c r="J58" s="45"/>
      <c r="K58" s="44"/>
      <c r="L58" s="44"/>
      <c r="M58" s="46" t="str">
        <f t="shared" si="1"/>
        <v/>
      </c>
      <c r="N58" s="47"/>
    </row>
    <row r="59" spans="1:14" ht="46.05" customHeight="1">
      <c r="A59" s="11" t="s">
        <v>664</v>
      </c>
      <c r="B59" s="8" t="s">
        <v>59</v>
      </c>
      <c r="C59" s="8" t="s">
        <v>721</v>
      </c>
      <c r="D59" s="8" t="s">
        <v>731</v>
      </c>
      <c r="E59" s="44" t="s">
        <v>262</v>
      </c>
      <c r="F59" s="44" t="s">
        <v>263</v>
      </c>
      <c r="G59" s="45"/>
      <c r="H59" s="45"/>
      <c r="I59" s="45"/>
      <c r="J59" s="45"/>
      <c r="K59" s="44"/>
      <c r="L59" s="44"/>
      <c r="M59" s="46" t="str">
        <f t="shared" si="1"/>
        <v/>
      </c>
      <c r="N59" s="47"/>
    </row>
    <row r="60" spans="1:14" ht="46.05" customHeight="1">
      <c r="A60" s="11" t="s">
        <v>666</v>
      </c>
      <c r="B60" s="8" t="s">
        <v>59</v>
      </c>
      <c r="C60" s="8" t="s">
        <v>732</v>
      </c>
      <c r="D60" s="8" t="s">
        <v>733</v>
      </c>
      <c r="E60" s="44" t="s">
        <v>262</v>
      </c>
      <c r="F60" s="44" t="s">
        <v>263</v>
      </c>
      <c r="G60" s="45"/>
      <c r="H60" s="45"/>
      <c r="I60" s="45"/>
      <c r="J60" s="45"/>
      <c r="K60" s="44"/>
      <c r="L60" s="44"/>
      <c r="M60" s="46" t="str">
        <f t="shared" si="1"/>
        <v/>
      </c>
      <c r="N60" s="47"/>
    </row>
    <row r="61" spans="1:14" ht="46.05" customHeight="1">
      <c r="A61" s="11" t="s">
        <v>668</v>
      </c>
      <c r="B61" s="8" t="s">
        <v>59</v>
      </c>
      <c r="C61" s="8" t="s">
        <v>732</v>
      </c>
      <c r="D61" s="8" t="s">
        <v>734</v>
      </c>
      <c r="E61" s="44" t="s">
        <v>262</v>
      </c>
      <c r="F61" s="44" t="s">
        <v>263</v>
      </c>
      <c r="G61" s="45"/>
      <c r="H61" s="45"/>
      <c r="I61" s="45"/>
      <c r="J61" s="45"/>
      <c r="K61" s="44"/>
      <c r="L61" s="44"/>
      <c r="M61" s="46" t="str">
        <f t="shared" si="1"/>
        <v/>
      </c>
      <c r="N61" s="47"/>
    </row>
    <row r="62" spans="1:14" ht="46.05" customHeight="1">
      <c r="A62" s="11" t="s">
        <v>670</v>
      </c>
      <c r="B62" s="8" t="s">
        <v>59</v>
      </c>
      <c r="C62" s="8" t="s">
        <v>732</v>
      </c>
      <c r="D62" s="8" t="s">
        <v>735</v>
      </c>
      <c r="E62" s="44" t="s">
        <v>262</v>
      </c>
      <c r="F62" s="44" t="s">
        <v>263</v>
      </c>
      <c r="G62" s="45"/>
      <c r="H62" s="45"/>
      <c r="I62" s="45"/>
      <c r="J62" s="45"/>
      <c r="K62" s="44"/>
      <c r="L62" s="44"/>
      <c r="M62" s="46" t="str">
        <f t="shared" si="1"/>
        <v/>
      </c>
      <c r="N62" s="47"/>
    </row>
    <row r="63" spans="1:14" ht="46.05" customHeight="1">
      <c r="A63" s="11" t="s">
        <v>736</v>
      </c>
      <c r="B63" s="8" t="s">
        <v>59</v>
      </c>
      <c r="C63" s="8" t="s">
        <v>732</v>
      </c>
      <c r="D63" s="8" t="s">
        <v>737</v>
      </c>
      <c r="E63" s="44" t="s">
        <v>262</v>
      </c>
      <c r="F63" s="44" t="s">
        <v>263</v>
      </c>
      <c r="G63" s="45"/>
      <c r="H63" s="45"/>
      <c r="I63" s="45"/>
      <c r="J63" s="45"/>
      <c r="K63" s="44"/>
      <c r="L63" s="44"/>
      <c r="M63" s="46" t="str">
        <f t="shared" si="1"/>
        <v/>
      </c>
      <c r="N63" s="47"/>
    </row>
    <row r="64" spans="1:14" ht="46.05" customHeight="1">
      <c r="A64" s="11" t="s">
        <v>738</v>
      </c>
      <c r="B64" s="8" t="s">
        <v>59</v>
      </c>
      <c r="C64" s="8" t="s">
        <v>732</v>
      </c>
      <c r="D64" s="8" t="s">
        <v>739</v>
      </c>
      <c r="E64" s="44" t="s">
        <v>262</v>
      </c>
      <c r="F64" s="44" t="s">
        <v>263</v>
      </c>
      <c r="G64" s="45"/>
      <c r="H64" s="45"/>
      <c r="I64" s="45"/>
      <c r="J64" s="45"/>
      <c r="K64" s="44"/>
      <c r="L64" s="44"/>
      <c r="M64" s="46" t="str">
        <f t="shared" si="1"/>
        <v/>
      </c>
      <c r="N64" s="47"/>
    </row>
    <row r="65" spans="1:14" ht="46.05" customHeight="1">
      <c r="A65" s="11" t="s">
        <v>740</v>
      </c>
      <c r="B65" s="8" t="s">
        <v>59</v>
      </c>
      <c r="C65" s="8" t="s">
        <v>732</v>
      </c>
      <c r="D65" s="8" t="s">
        <v>741</v>
      </c>
      <c r="E65" s="44" t="s">
        <v>262</v>
      </c>
      <c r="F65" s="44" t="s">
        <v>263</v>
      </c>
      <c r="G65" s="45"/>
      <c r="H65" s="45"/>
      <c r="I65" s="45"/>
      <c r="J65" s="45"/>
      <c r="K65" s="44"/>
      <c r="L65" s="44"/>
      <c r="M65" s="46" t="str">
        <f t="shared" si="1"/>
        <v/>
      </c>
      <c r="N65" s="47"/>
    </row>
    <row r="66" spans="1:14" ht="46.05" customHeight="1">
      <c r="A66" s="11" t="s">
        <v>742</v>
      </c>
      <c r="B66" s="8" t="s">
        <v>59</v>
      </c>
      <c r="C66" s="8" t="s">
        <v>732</v>
      </c>
      <c r="D66" s="8" t="s">
        <v>743</v>
      </c>
      <c r="E66" s="44" t="s">
        <v>262</v>
      </c>
      <c r="F66" s="44" t="s">
        <v>263</v>
      </c>
      <c r="G66" s="45"/>
      <c r="H66" s="45"/>
      <c r="I66" s="45"/>
      <c r="J66" s="45"/>
      <c r="K66" s="44"/>
      <c r="L66" s="44"/>
      <c r="M66" s="46" t="str">
        <f t="shared" si="1"/>
        <v/>
      </c>
      <c r="N66" s="47"/>
    </row>
    <row r="67" spans="1:14" ht="46.05" customHeight="1">
      <c r="A67" s="11" t="s">
        <v>744</v>
      </c>
      <c r="B67" s="8" t="s">
        <v>59</v>
      </c>
      <c r="C67" s="8" t="s">
        <v>732</v>
      </c>
      <c r="D67" s="8" t="s">
        <v>745</v>
      </c>
      <c r="E67" s="44" t="s">
        <v>262</v>
      </c>
      <c r="F67" s="44" t="s">
        <v>263</v>
      </c>
      <c r="G67" s="45"/>
      <c r="H67" s="45"/>
      <c r="I67" s="45"/>
      <c r="J67" s="45"/>
      <c r="K67" s="44"/>
      <c r="L67" s="44"/>
      <c r="M67" s="46" t="str">
        <f t="shared" si="1"/>
        <v/>
      </c>
      <c r="N67" s="47"/>
    </row>
    <row r="68" spans="1:14" ht="46.05" customHeight="1">
      <c r="A68" s="11" t="s">
        <v>746</v>
      </c>
      <c r="B68" s="8" t="s">
        <v>59</v>
      </c>
      <c r="C68" s="8" t="s">
        <v>732</v>
      </c>
      <c r="D68" s="8" t="s">
        <v>747</v>
      </c>
      <c r="E68" s="44" t="s">
        <v>262</v>
      </c>
      <c r="F68" s="44" t="s">
        <v>263</v>
      </c>
      <c r="G68" s="45"/>
      <c r="H68" s="45"/>
      <c r="I68" s="45"/>
      <c r="J68" s="45"/>
      <c r="K68" s="44"/>
      <c r="L68" s="44"/>
      <c r="M68" s="46" t="str">
        <f t="shared" si="1"/>
        <v/>
      </c>
      <c r="N68" s="47"/>
    </row>
    <row r="69" spans="1:14" ht="46.05" customHeight="1">
      <c r="A69" s="11" t="s">
        <v>748</v>
      </c>
      <c r="B69" s="8" t="s">
        <v>59</v>
      </c>
      <c r="C69" s="8" t="s">
        <v>732</v>
      </c>
      <c r="D69" s="8" t="s">
        <v>749</v>
      </c>
      <c r="E69" s="44" t="s">
        <v>262</v>
      </c>
      <c r="F69" s="44" t="s">
        <v>263</v>
      </c>
      <c r="G69" s="45"/>
      <c r="H69" s="45"/>
      <c r="I69" s="45"/>
      <c r="J69" s="45"/>
      <c r="K69" s="44"/>
      <c r="L69" s="44"/>
      <c r="M69" s="46" t="str">
        <f t="shared" si="1"/>
        <v/>
      </c>
      <c r="N69" s="47"/>
    </row>
    <row r="70" spans="1:14" ht="46.05" customHeight="1">
      <c r="A70" s="11" t="s">
        <v>750</v>
      </c>
      <c r="B70" s="8" t="s">
        <v>59</v>
      </c>
      <c r="C70" s="8" t="s">
        <v>732</v>
      </c>
      <c r="D70" s="8" t="s">
        <v>751</v>
      </c>
      <c r="E70" s="44" t="s">
        <v>262</v>
      </c>
      <c r="F70" s="44" t="s">
        <v>263</v>
      </c>
      <c r="G70" s="45"/>
      <c r="H70" s="45"/>
      <c r="I70" s="45"/>
      <c r="J70" s="45"/>
      <c r="K70" s="44"/>
      <c r="L70" s="44"/>
      <c r="M70" s="46" t="str">
        <f t="shared" si="1"/>
        <v/>
      </c>
      <c r="N70" s="47"/>
    </row>
    <row r="71" spans="1:14" ht="46.05" customHeight="1">
      <c r="A71" s="11" t="s">
        <v>752</v>
      </c>
      <c r="B71" s="8" t="s">
        <v>59</v>
      </c>
      <c r="C71" s="8" t="s">
        <v>732</v>
      </c>
      <c r="D71" s="8" t="s">
        <v>753</v>
      </c>
      <c r="E71" s="44" t="s">
        <v>262</v>
      </c>
      <c r="F71" s="44" t="s">
        <v>263</v>
      </c>
      <c r="G71" s="45"/>
      <c r="H71" s="45"/>
      <c r="I71" s="45"/>
      <c r="J71" s="45"/>
      <c r="K71" s="44"/>
      <c r="L71" s="44"/>
      <c r="M71" s="46" t="str">
        <f t="shared" si="1"/>
        <v/>
      </c>
      <c r="N71" s="47"/>
    </row>
    <row r="72" spans="1:14" ht="46.05" customHeight="1">
      <c r="A72" s="11" t="s">
        <v>754</v>
      </c>
      <c r="B72" s="8" t="s">
        <v>59</v>
      </c>
      <c r="C72" s="8" t="s">
        <v>732</v>
      </c>
      <c r="D72" s="8" t="s">
        <v>755</v>
      </c>
      <c r="E72" s="44" t="s">
        <v>262</v>
      </c>
      <c r="F72" s="44" t="s">
        <v>263</v>
      </c>
      <c r="G72" s="45"/>
      <c r="H72" s="45"/>
      <c r="I72" s="45"/>
      <c r="J72" s="45"/>
      <c r="K72" s="44"/>
      <c r="L72" s="44"/>
      <c r="M72" s="46" t="str">
        <f t="shared" ref="M72:M103" si="2">IF(OR(K72="",L72=""),"",IFERROR(L72/K72,0))</f>
        <v/>
      </c>
      <c r="N72" s="47"/>
    </row>
    <row r="73" spans="1:14" ht="46.05" customHeight="1">
      <c r="A73" s="11" t="s">
        <v>756</v>
      </c>
      <c r="B73" s="8" t="s">
        <v>59</v>
      </c>
      <c r="C73" s="8" t="s">
        <v>732</v>
      </c>
      <c r="D73" s="8" t="s">
        <v>757</v>
      </c>
      <c r="E73" s="44" t="s">
        <v>262</v>
      </c>
      <c r="F73" s="44" t="s">
        <v>263</v>
      </c>
      <c r="G73" s="45"/>
      <c r="H73" s="45"/>
      <c r="I73" s="45"/>
      <c r="J73" s="45"/>
      <c r="K73" s="44"/>
      <c r="L73" s="44"/>
      <c r="M73" s="46" t="str">
        <f t="shared" si="2"/>
        <v/>
      </c>
      <c r="N73" s="47"/>
    </row>
    <row r="74" spans="1:14" ht="46.05" customHeight="1">
      <c r="A74" s="11" t="s">
        <v>758</v>
      </c>
      <c r="B74" s="8" t="s">
        <v>59</v>
      </c>
      <c r="C74" s="8" t="s">
        <v>732</v>
      </c>
      <c r="D74" s="8" t="s">
        <v>759</v>
      </c>
      <c r="E74" s="44" t="s">
        <v>262</v>
      </c>
      <c r="F74" s="44" t="s">
        <v>263</v>
      </c>
      <c r="G74" s="45"/>
      <c r="H74" s="45"/>
      <c r="I74" s="45"/>
      <c r="J74" s="45"/>
      <c r="K74" s="44"/>
      <c r="L74" s="44"/>
      <c r="M74" s="46" t="str">
        <f t="shared" si="2"/>
        <v/>
      </c>
      <c r="N74" s="47"/>
    </row>
    <row r="75" spans="1:14" ht="46.05" customHeight="1">
      <c r="A75" s="11" t="s">
        <v>760</v>
      </c>
      <c r="B75" s="8" t="s">
        <v>59</v>
      </c>
      <c r="C75" s="8" t="s">
        <v>732</v>
      </c>
      <c r="D75" s="8" t="s">
        <v>761</v>
      </c>
      <c r="E75" s="44" t="s">
        <v>262</v>
      </c>
      <c r="F75" s="44" t="s">
        <v>263</v>
      </c>
      <c r="G75" s="45"/>
      <c r="H75" s="45"/>
      <c r="I75" s="45"/>
      <c r="J75" s="45"/>
      <c r="K75" s="44"/>
      <c r="L75" s="44"/>
      <c r="M75" s="46" t="str">
        <f t="shared" si="2"/>
        <v/>
      </c>
      <c r="N75" s="47"/>
    </row>
    <row r="76" spans="1:14" ht="46.05" customHeight="1">
      <c r="A76" s="11" t="s">
        <v>762</v>
      </c>
      <c r="B76" s="8" t="s">
        <v>59</v>
      </c>
      <c r="C76" s="8" t="s">
        <v>732</v>
      </c>
      <c r="D76" s="8" t="s">
        <v>763</v>
      </c>
      <c r="E76" s="44" t="s">
        <v>262</v>
      </c>
      <c r="F76" s="44" t="s">
        <v>263</v>
      </c>
      <c r="G76" s="45"/>
      <c r="H76" s="45"/>
      <c r="I76" s="45"/>
      <c r="J76" s="45"/>
      <c r="K76" s="44"/>
      <c r="L76" s="44"/>
      <c r="M76" s="46" t="str">
        <f t="shared" si="2"/>
        <v/>
      </c>
      <c r="N76" s="47"/>
    </row>
    <row r="77" spans="1:14" ht="46.05" customHeight="1">
      <c r="A77" s="11" t="s">
        <v>764</v>
      </c>
      <c r="B77" s="8" t="s">
        <v>59</v>
      </c>
      <c r="C77" s="8" t="s">
        <v>765</v>
      </c>
      <c r="D77" s="8" t="s">
        <v>766</v>
      </c>
      <c r="E77" s="44" t="s">
        <v>262</v>
      </c>
      <c r="F77" s="44" t="s">
        <v>263</v>
      </c>
      <c r="G77" s="45"/>
      <c r="H77" s="45"/>
      <c r="I77" s="45"/>
      <c r="J77" s="45"/>
      <c r="K77" s="44"/>
      <c r="L77" s="44"/>
      <c r="M77" s="46" t="str">
        <f t="shared" si="2"/>
        <v/>
      </c>
      <c r="N77" s="47"/>
    </row>
    <row r="78" spans="1:14" ht="46.05" customHeight="1">
      <c r="A78" s="11" t="s">
        <v>767</v>
      </c>
      <c r="B78" s="8" t="s">
        <v>59</v>
      </c>
      <c r="C78" s="8" t="s">
        <v>765</v>
      </c>
      <c r="D78" s="8" t="s">
        <v>768</v>
      </c>
      <c r="E78" s="44" t="s">
        <v>262</v>
      </c>
      <c r="F78" s="44" t="s">
        <v>263</v>
      </c>
      <c r="G78" s="45"/>
      <c r="H78" s="45"/>
      <c r="I78" s="45"/>
      <c r="J78" s="45"/>
      <c r="K78" s="44"/>
      <c r="L78" s="44"/>
      <c r="M78" s="46" t="str">
        <f t="shared" si="2"/>
        <v/>
      </c>
      <c r="N78" s="47"/>
    </row>
    <row r="79" spans="1:14" ht="46.05" customHeight="1">
      <c r="A79" s="11" t="s">
        <v>769</v>
      </c>
      <c r="B79" s="8" t="s">
        <v>59</v>
      </c>
      <c r="C79" s="8" t="s">
        <v>765</v>
      </c>
      <c r="D79" s="8" t="s">
        <v>770</v>
      </c>
      <c r="E79" s="44" t="s">
        <v>262</v>
      </c>
      <c r="F79" s="44" t="s">
        <v>263</v>
      </c>
      <c r="G79" s="45"/>
      <c r="H79" s="45"/>
      <c r="I79" s="45"/>
      <c r="J79" s="45"/>
      <c r="K79" s="44"/>
      <c r="L79" s="44"/>
      <c r="M79" s="46" t="str">
        <f t="shared" si="2"/>
        <v/>
      </c>
      <c r="N79" s="47"/>
    </row>
    <row r="80" spans="1:14" ht="46.05" customHeight="1">
      <c r="A80" s="11" t="s">
        <v>771</v>
      </c>
      <c r="B80" s="8" t="s">
        <v>59</v>
      </c>
      <c r="C80" s="8" t="s">
        <v>765</v>
      </c>
      <c r="D80" s="8" t="s">
        <v>772</v>
      </c>
      <c r="E80" s="44" t="s">
        <v>262</v>
      </c>
      <c r="F80" s="44" t="s">
        <v>263</v>
      </c>
      <c r="G80" s="45"/>
      <c r="H80" s="45"/>
      <c r="I80" s="45"/>
      <c r="J80" s="45"/>
      <c r="K80" s="44"/>
      <c r="L80" s="44"/>
      <c r="M80" s="46" t="str">
        <f t="shared" si="2"/>
        <v/>
      </c>
      <c r="N80" s="47"/>
    </row>
    <row r="81" spans="1:14" ht="46.05" customHeight="1">
      <c r="A81" s="11" t="s">
        <v>773</v>
      </c>
      <c r="B81" s="8" t="s">
        <v>59</v>
      </c>
      <c r="C81" s="8" t="s">
        <v>765</v>
      </c>
      <c r="D81" s="8" t="s">
        <v>774</v>
      </c>
      <c r="E81" s="44" t="s">
        <v>262</v>
      </c>
      <c r="F81" s="44" t="s">
        <v>263</v>
      </c>
      <c r="G81" s="45"/>
      <c r="H81" s="45"/>
      <c r="I81" s="45"/>
      <c r="J81" s="45"/>
      <c r="K81" s="44"/>
      <c r="L81" s="44"/>
      <c r="M81" s="46" t="str">
        <f t="shared" si="2"/>
        <v/>
      </c>
      <c r="N81" s="47"/>
    </row>
    <row r="82" spans="1:14" ht="46.05" customHeight="1">
      <c r="A82" s="11" t="s">
        <v>775</v>
      </c>
      <c r="B82" s="8" t="s">
        <v>59</v>
      </c>
      <c r="C82" s="8" t="s">
        <v>765</v>
      </c>
      <c r="D82" s="8" t="s">
        <v>776</v>
      </c>
      <c r="E82" s="44" t="s">
        <v>262</v>
      </c>
      <c r="F82" s="44" t="s">
        <v>263</v>
      </c>
      <c r="G82" s="45"/>
      <c r="H82" s="45"/>
      <c r="I82" s="45"/>
      <c r="J82" s="45"/>
      <c r="K82" s="44"/>
      <c r="L82" s="44"/>
      <c r="M82" s="46" t="str">
        <f t="shared" si="2"/>
        <v/>
      </c>
      <c r="N82" s="47"/>
    </row>
    <row r="83" spans="1:14" ht="46.05" customHeight="1">
      <c r="A83" s="11" t="s">
        <v>777</v>
      </c>
      <c r="B83" s="8" t="s">
        <v>59</v>
      </c>
      <c r="C83" s="8" t="s">
        <v>765</v>
      </c>
      <c r="D83" s="8" t="s">
        <v>778</v>
      </c>
      <c r="E83" s="44" t="s">
        <v>262</v>
      </c>
      <c r="F83" s="44" t="s">
        <v>263</v>
      </c>
      <c r="G83" s="45"/>
      <c r="H83" s="45"/>
      <c r="I83" s="45"/>
      <c r="J83" s="45"/>
      <c r="K83" s="44"/>
      <c r="L83" s="44"/>
      <c r="M83" s="46" t="str">
        <f t="shared" si="2"/>
        <v/>
      </c>
      <c r="N83" s="47"/>
    </row>
    <row r="84" spans="1:14" ht="46.05" customHeight="1">
      <c r="A84" s="11" t="s">
        <v>779</v>
      </c>
      <c r="B84" s="8" t="s">
        <v>59</v>
      </c>
      <c r="C84" s="8" t="s">
        <v>765</v>
      </c>
      <c r="D84" s="8" t="s">
        <v>780</v>
      </c>
      <c r="E84" s="44" t="s">
        <v>262</v>
      </c>
      <c r="F84" s="44" t="s">
        <v>263</v>
      </c>
      <c r="G84" s="45"/>
      <c r="H84" s="45"/>
      <c r="I84" s="45"/>
      <c r="J84" s="45"/>
      <c r="K84" s="44"/>
      <c r="L84" s="44"/>
      <c r="M84" s="46" t="str">
        <f t="shared" si="2"/>
        <v/>
      </c>
      <c r="N84" s="47"/>
    </row>
    <row r="85" spans="1:14" ht="46.05" customHeight="1">
      <c r="A85" s="11" t="s">
        <v>781</v>
      </c>
      <c r="B85" s="8" t="s">
        <v>59</v>
      </c>
      <c r="C85" s="8" t="s">
        <v>765</v>
      </c>
      <c r="D85" s="8" t="s">
        <v>782</v>
      </c>
      <c r="E85" s="44" t="s">
        <v>262</v>
      </c>
      <c r="F85" s="44" t="s">
        <v>263</v>
      </c>
      <c r="G85" s="45"/>
      <c r="H85" s="45"/>
      <c r="I85" s="45"/>
      <c r="J85" s="45"/>
      <c r="K85" s="44"/>
      <c r="L85" s="44"/>
      <c r="M85" s="46" t="str">
        <f t="shared" si="2"/>
        <v/>
      </c>
      <c r="N85" s="47"/>
    </row>
    <row r="86" spans="1:14" ht="46.05" customHeight="1">
      <c r="A86" s="11" t="s">
        <v>783</v>
      </c>
      <c r="B86" s="8" t="s">
        <v>59</v>
      </c>
      <c r="C86" s="8" t="s">
        <v>765</v>
      </c>
      <c r="D86" s="8" t="s">
        <v>784</v>
      </c>
      <c r="E86" s="44" t="s">
        <v>262</v>
      </c>
      <c r="F86" s="44" t="s">
        <v>263</v>
      </c>
      <c r="G86" s="45"/>
      <c r="H86" s="45"/>
      <c r="I86" s="45"/>
      <c r="J86" s="45"/>
      <c r="K86" s="44"/>
      <c r="L86" s="44"/>
      <c r="M86" s="46" t="str">
        <f t="shared" si="2"/>
        <v/>
      </c>
      <c r="N86" s="47"/>
    </row>
    <row r="87" spans="1:14" ht="46.05" customHeight="1">
      <c r="A87" s="11" t="s">
        <v>785</v>
      </c>
      <c r="B87" s="8" t="s">
        <v>59</v>
      </c>
      <c r="C87" s="8" t="s">
        <v>765</v>
      </c>
      <c r="D87" s="8" t="s">
        <v>786</v>
      </c>
      <c r="E87" s="44" t="s">
        <v>262</v>
      </c>
      <c r="F87" s="44" t="s">
        <v>263</v>
      </c>
      <c r="G87" s="45"/>
      <c r="H87" s="45"/>
      <c r="I87" s="45"/>
      <c r="J87" s="45"/>
      <c r="K87" s="44"/>
      <c r="L87" s="44"/>
      <c r="M87" s="46" t="str">
        <f t="shared" si="2"/>
        <v/>
      </c>
      <c r="N87" s="47"/>
    </row>
    <row r="88" spans="1:14" ht="46.05" customHeight="1">
      <c r="A88" s="11" t="s">
        <v>787</v>
      </c>
      <c r="B88" s="8" t="s">
        <v>59</v>
      </c>
      <c r="C88" s="8" t="s">
        <v>765</v>
      </c>
      <c r="D88" s="8" t="s">
        <v>788</v>
      </c>
      <c r="E88" s="44" t="s">
        <v>262</v>
      </c>
      <c r="F88" s="44" t="s">
        <v>263</v>
      </c>
      <c r="G88" s="45"/>
      <c r="H88" s="45"/>
      <c r="I88" s="45"/>
      <c r="J88" s="45"/>
      <c r="K88" s="44"/>
      <c r="L88" s="44"/>
      <c r="M88" s="46" t="str">
        <f t="shared" si="2"/>
        <v/>
      </c>
      <c r="N88" s="47"/>
    </row>
    <row r="89" spans="1:14" ht="46.05" customHeight="1">
      <c r="A89" s="11" t="s">
        <v>789</v>
      </c>
      <c r="B89" s="8" t="s">
        <v>59</v>
      </c>
      <c r="C89" s="8" t="s">
        <v>765</v>
      </c>
      <c r="D89" s="8" t="s">
        <v>790</v>
      </c>
      <c r="E89" s="44" t="s">
        <v>262</v>
      </c>
      <c r="F89" s="44" t="s">
        <v>263</v>
      </c>
      <c r="G89" s="45"/>
      <c r="H89" s="45"/>
      <c r="I89" s="45"/>
      <c r="J89" s="45"/>
      <c r="K89" s="44"/>
      <c r="L89" s="44"/>
      <c r="M89" s="46" t="str">
        <f t="shared" si="2"/>
        <v/>
      </c>
      <c r="N89" s="47"/>
    </row>
    <row r="90" spans="1:14" ht="46.05" customHeight="1">
      <c r="A90" s="11" t="s">
        <v>791</v>
      </c>
      <c r="B90" s="8" t="s">
        <v>59</v>
      </c>
      <c r="C90" s="8" t="s">
        <v>765</v>
      </c>
      <c r="D90" s="8" t="s">
        <v>792</v>
      </c>
      <c r="E90" s="44" t="s">
        <v>262</v>
      </c>
      <c r="F90" s="44" t="s">
        <v>263</v>
      </c>
      <c r="G90" s="45"/>
      <c r="H90" s="45"/>
      <c r="I90" s="45"/>
      <c r="J90" s="45"/>
      <c r="K90" s="44"/>
      <c r="L90" s="44"/>
      <c r="M90" s="46" t="str">
        <f t="shared" si="2"/>
        <v/>
      </c>
      <c r="N90" s="47"/>
    </row>
    <row r="91" spans="1:14" ht="46.05" customHeight="1">
      <c r="A91" s="11" t="s">
        <v>793</v>
      </c>
      <c r="B91" s="8" t="s">
        <v>59</v>
      </c>
      <c r="C91" s="8" t="s">
        <v>765</v>
      </c>
      <c r="D91" s="8" t="s">
        <v>794</v>
      </c>
      <c r="E91" s="44" t="s">
        <v>262</v>
      </c>
      <c r="F91" s="44" t="s">
        <v>263</v>
      </c>
      <c r="G91" s="45"/>
      <c r="H91" s="45"/>
      <c r="I91" s="45"/>
      <c r="J91" s="45"/>
      <c r="K91" s="44"/>
      <c r="L91" s="44"/>
      <c r="M91" s="46" t="str">
        <f t="shared" si="2"/>
        <v/>
      </c>
      <c r="N91" s="47"/>
    </row>
    <row r="92" spans="1:14" ht="46.05" customHeight="1">
      <c r="A92" s="11" t="s">
        <v>795</v>
      </c>
      <c r="B92" s="8" t="s">
        <v>59</v>
      </c>
      <c r="C92" s="8" t="s">
        <v>765</v>
      </c>
      <c r="D92" s="8" t="s">
        <v>796</v>
      </c>
      <c r="E92" s="44" t="s">
        <v>262</v>
      </c>
      <c r="F92" s="44" t="s">
        <v>263</v>
      </c>
      <c r="G92" s="45"/>
      <c r="H92" s="45"/>
      <c r="I92" s="45"/>
      <c r="J92" s="45"/>
      <c r="K92" s="44"/>
      <c r="L92" s="44"/>
      <c r="M92" s="46" t="str">
        <f t="shared" si="2"/>
        <v/>
      </c>
      <c r="N92" s="47"/>
    </row>
    <row r="93" spans="1:14" ht="46.05" customHeight="1">
      <c r="A93" s="11" t="s">
        <v>797</v>
      </c>
      <c r="B93" s="8" t="s">
        <v>59</v>
      </c>
      <c r="C93" s="8" t="s">
        <v>765</v>
      </c>
      <c r="D93" s="8" t="s">
        <v>798</v>
      </c>
      <c r="E93" s="44" t="s">
        <v>262</v>
      </c>
      <c r="F93" s="44" t="s">
        <v>263</v>
      </c>
      <c r="G93" s="45"/>
      <c r="H93" s="45"/>
      <c r="I93" s="45"/>
      <c r="J93" s="45"/>
      <c r="K93" s="44"/>
      <c r="L93" s="44"/>
      <c r="M93" s="46" t="str">
        <f t="shared" si="2"/>
        <v/>
      </c>
      <c r="N93" s="47"/>
    </row>
    <row r="94" spans="1:14" ht="46.05" customHeight="1">
      <c r="A94" s="11" t="s">
        <v>799</v>
      </c>
      <c r="B94" s="8" t="s">
        <v>59</v>
      </c>
      <c r="C94" s="8" t="s">
        <v>765</v>
      </c>
      <c r="D94" s="8" t="s">
        <v>800</v>
      </c>
      <c r="E94" s="44" t="s">
        <v>262</v>
      </c>
      <c r="F94" s="44" t="s">
        <v>263</v>
      </c>
      <c r="G94" s="45"/>
      <c r="H94" s="45"/>
      <c r="I94" s="45"/>
      <c r="J94" s="45"/>
      <c r="K94" s="44"/>
      <c r="L94" s="44"/>
      <c r="M94" s="46" t="str">
        <f t="shared" si="2"/>
        <v/>
      </c>
      <c r="N94" s="47"/>
    </row>
    <row r="95" spans="1:14" ht="46.05" customHeight="1">
      <c r="A95" s="11" t="s">
        <v>801</v>
      </c>
      <c r="B95" s="8" t="s">
        <v>59</v>
      </c>
      <c r="C95" s="8" t="s">
        <v>765</v>
      </c>
      <c r="D95" s="8" t="s">
        <v>802</v>
      </c>
      <c r="E95" s="44" t="s">
        <v>262</v>
      </c>
      <c r="F95" s="44" t="s">
        <v>263</v>
      </c>
      <c r="G95" s="45"/>
      <c r="H95" s="45"/>
      <c r="I95" s="45"/>
      <c r="J95" s="45"/>
      <c r="K95" s="44"/>
      <c r="L95" s="44"/>
      <c r="M95" s="46" t="str">
        <f t="shared" si="2"/>
        <v/>
      </c>
      <c r="N95" s="47"/>
    </row>
    <row r="96" spans="1:14" ht="46.05" customHeight="1">
      <c r="A96" s="11" t="s">
        <v>803</v>
      </c>
      <c r="B96" s="8" t="s">
        <v>59</v>
      </c>
      <c r="C96" s="8" t="s">
        <v>765</v>
      </c>
      <c r="D96" s="8" t="s">
        <v>804</v>
      </c>
      <c r="E96" s="44" t="s">
        <v>262</v>
      </c>
      <c r="F96" s="44" t="s">
        <v>263</v>
      </c>
      <c r="G96" s="45"/>
      <c r="H96" s="45"/>
      <c r="I96" s="45"/>
      <c r="J96" s="45"/>
      <c r="K96" s="44"/>
      <c r="L96" s="44"/>
      <c r="M96" s="46" t="str">
        <f t="shared" si="2"/>
        <v/>
      </c>
      <c r="N96" s="47"/>
    </row>
    <row r="97" spans="1:14" ht="46.05" customHeight="1">
      <c r="A97" s="11" t="s">
        <v>805</v>
      </c>
      <c r="B97" s="8" t="s">
        <v>59</v>
      </c>
      <c r="C97" s="8" t="s">
        <v>765</v>
      </c>
      <c r="D97" s="8" t="s">
        <v>806</v>
      </c>
      <c r="E97" s="44" t="s">
        <v>262</v>
      </c>
      <c r="F97" s="44" t="s">
        <v>263</v>
      </c>
      <c r="G97" s="45"/>
      <c r="H97" s="45"/>
      <c r="I97" s="45"/>
      <c r="J97" s="45"/>
      <c r="K97" s="44"/>
      <c r="L97" s="44"/>
      <c r="M97" s="46" t="str">
        <f t="shared" si="2"/>
        <v/>
      </c>
      <c r="N97" s="47"/>
    </row>
    <row r="98" spans="1:14" ht="46.05" customHeight="1">
      <c r="A98" s="11" t="s">
        <v>807</v>
      </c>
      <c r="B98" s="8" t="s">
        <v>59</v>
      </c>
      <c r="C98" s="8" t="s">
        <v>765</v>
      </c>
      <c r="D98" s="8" t="s">
        <v>808</v>
      </c>
      <c r="E98" s="44" t="s">
        <v>262</v>
      </c>
      <c r="F98" s="44" t="s">
        <v>263</v>
      </c>
      <c r="G98" s="45"/>
      <c r="H98" s="45"/>
      <c r="I98" s="45"/>
      <c r="J98" s="45"/>
      <c r="K98" s="44"/>
      <c r="L98" s="44"/>
      <c r="M98" s="46" t="str">
        <f t="shared" si="2"/>
        <v/>
      </c>
      <c r="N98" s="47"/>
    </row>
    <row r="99" spans="1:14" ht="46.05" customHeight="1">
      <c r="A99" s="11" t="s">
        <v>809</v>
      </c>
      <c r="B99" s="8" t="s">
        <v>59</v>
      </c>
      <c r="C99" s="8" t="s">
        <v>810</v>
      </c>
      <c r="D99" s="8" t="s">
        <v>811</v>
      </c>
      <c r="E99" s="44" t="s">
        <v>262</v>
      </c>
      <c r="F99" s="44" t="s">
        <v>263</v>
      </c>
      <c r="G99" s="45"/>
      <c r="H99" s="45"/>
      <c r="I99" s="45"/>
      <c r="J99" s="45"/>
      <c r="K99" s="44"/>
      <c r="L99" s="44"/>
      <c r="M99" s="46" t="str">
        <f t="shared" si="2"/>
        <v/>
      </c>
      <c r="N99" s="47"/>
    </row>
    <row r="100" spans="1:14" ht="46.05" customHeight="1">
      <c r="A100" s="11" t="s">
        <v>812</v>
      </c>
      <c r="B100" s="8" t="s">
        <v>59</v>
      </c>
      <c r="C100" s="8" t="s">
        <v>810</v>
      </c>
      <c r="D100" s="8" t="s">
        <v>813</v>
      </c>
      <c r="E100" s="44" t="s">
        <v>262</v>
      </c>
      <c r="F100" s="44" t="s">
        <v>263</v>
      </c>
      <c r="G100" s="45"/>
      <c r="H100" s="45"/>
      <c r="I100" s="45"/>
      <c r="J100" s="45"/>
      <c r="K100" s="44"/>
      <c r="L100" s="44"/>
      <c r="M100" s="46" t="str">
        <f t="shared" si="2"/>
        <v/>
      </c>
      <c r="N100" s="47"/>
    </row>
    <row r="101" spans="1:14" ht="46.05" customHeight="1">
      <c r="A101" s="11" t="s">
        <v>814</v>
      </c>
      <c r="B101" s="8" t="s">
        <v>59</v>
      </c>
      <c r="C101" s="8" t="s">
        <v>810</v>
      </c>
      <c r="D101" s="8" t="s">
        <v>815</v>
      </c>
      <c r="E101" s="44" t="s">
        <v>262</v>
      </c>
      <c r="F101" s="44" t="s">
        <v>263</v>
      </c>
      <c r="G101" s="45"/>
      <c r="H101" s="45"/>
      <c r="I101" s="45"/>
      <c r="J101" s="45"/>
      <c r="K101" s="44"/>
      <c r="L101" s="44"/>
      <c r="M101" s="46" t="str">
        <f t="shared" si="2"/>
        <v/>
      </c>
      <c r="N101" s="47"/>
    </row>
    <row r="102" spans="1:14" ht="46.05" customHeight="1">
      <c r="A102" s="11" t="s">
        <v>816</v>
      </c>
      <c r="B102" s="8" t="s">
        <v>59</v>
      </c>
      <c r="C102" s="8" t="s">
        <v>810</v>
      </c>
      <c r="D102" s="8" t="s">
        <v>817</v>
      </c>
      <c r="E102" s="44" t="s">
        <v>262</v>
      </c>
      <c r="F102" s="44" t="s">
        <v>263</v>
      </c>
      <c r="G102" s="45"/>
      <c r="H102" s="45"/>
      <c r="I102" s="45"/>
      <c r="J102" s="45"/>
      <c r="K102" s="44"/>
      <c r="L102" s="44"/>
      <c r="M102" s="46" t="str">
        <f t="shared" si="2"/>
        <v/>
      </c>
      <c r="N102" s="47"/>
    </row>
    <row r="103" spans="1:14" ht="46.05" customHeight="1">
      <c r="A103" s="11" t="s">
        <v>818</v>
      </c>
      <c r="B103" s="8" t="s">
        <v>59</v>
      </c>
      <c r="C103" s="8" t="s">
        <v>810</v>
      </c>
      <c r="D103" s="8" t="s">
        <v>819</v>
      </c>
      <c r="E103" s="44" t="s">
        <v>262</v>
      </c>
      <c r="F103" s="44" t="s">
        <v>263</v>
      </c>
      <c r="G103" s="45"/>
      <c r="H103" s="45"/>
      <c r="I103" s="45"/>
      <c r="J103" s="45"/>
      <c r="K103" s="44"/>
      <c r="L103" s="44"/>
      <c r="M103" s="46" t="str">
        <f t="shared" si="2"/>
        <v/>
      </c>
      <c r="N103" s="47"/>
    </row>
    <row r="104" spans="1:14" ht="46.05" customHeight="1">
      <c r="A104" s="11" t="s">
        <v>820</v>
      </c>
      <c r="B104" s="8" t="s">
        <v>59</v>
      </c>
      <c r="C104" s="8" t="s">
        <v>810</v>
      </c>
      <c r="D104" s="8" t="s">
        <v>821</v>
      </c>
      <c r="E104" s="44" t="s">
        <v>262</v>
      </c>
      <c r="F104" s="44" t="s">
        <v>263</v>
      </c>
      <c r="G104" s="45"/>
      <c r="H104" s="45"/>
      <c r="I104" s="45"/>
      <c r="J104" s="45"/>
      <c r="K104" s="44"/>
      <c r="L104" s="44"/>
      <c r="M104" s="46" t="str">
        <f t="shared" ref="M104:M135" si="3">IF(OR(K104="",L104=""),"",IFERROR(L104/K104,0))</f>
        <v/>
      </c>
      <c r="N104" s="47"/>
    </row>
    <row r="105" spans="1:14" ht="46.05" customHeight="1">
      <c r="A105" s="11" t="s">
        <v>822</v>
      </c>
      <c r="B105" s="8" t="s">
        <v>59</v>
      </c>
      <c r="C105" s="8" t="s">
        <v>810</v>
      </c>
      <c r="D105" s="8" t="s">
        <v>823</v>
      </c>
      <c r="E105" s="44" t="s">
        <v>262</v>
      </c>
      <c r="F105" s="44" t="s">
        <v>263</v>
      </c>
      <c r="G105" s="45"/>
      <c r="H105" s="45"/>
      <c r="I105" s="45"/>
      <c r="J105" s="45"/>
      <c r="K105" s="44"/>
      <c r="L105" s="44"/>
      <c r="M105" s="46" t="str">
        <f t="shared" si="3"/>
        <v/>
      </c>
      <c r="N105" s="47"/>
    </row>
    <row r="106" spans="1:14" ht="46.05" customHeight="1">
      <c r="A106" s="11" t="s">
        <v>824</v>
      </c>
      <c r="B106" s="8" t="s">
        <v>59</v>
      </c>
      <c r="C106" s="8" t="s">
        <v>810</v>
      </c>
      <c r="D106" s="8" t="s">
        <v>825</v>
      </c>
      <c r="E106" s="44" t="s">
        <v>262</v>
      </c>
      <c r="F106" s="44" t="s">
        <v>263</v>
      </c>
      <c r="G106" s="45"/>
      <c r="H106" s="45"/>
      <c r="I106" s="45"/>
      <c r="J106" s="45"/>
      <c r="K106" s="44"/>
      <c r="L106" s="44"/>
      <c r="M106" s="46" t="str">
        <f t="shared" si="3"/>
        <v/>
      </c>
      <c r="N106" s="47"/>
    </row>
    <row r="107" spans="1:14" ht="46.05" customHeight="1">
      <c r="A107" s="11" t="s">
        <v>826</v>
      </c>
      <c r="B107" s="8" t="s">
        <v>59</v>
      </c>
      <c r="C107" s="8" t="s">
        <v>810</v>
      </c>
      <c r="D107" s="8" t="s">
        <v>827</v>
      </c>
      <c r="E107" s="44" t="s">
        <v>262</v>
      </c>
      <c r="F107" s="44" t="s">
        <v>263</v>
      </c>
      <c r="G107" s="45"/>
      <c r="H107" s="45"/>
      <c r="I107" s="45"/>
      <c r="J107" s="45"/>
      <c r="K107" s="44"/>
      <c r="L107" s="44"/>
      <c r="M107" s="46" t="str">
        <f t="shared" si="3"/>
        <v/>
      </c>
      <c r="N107" s="47"/>
    </row>
    <row r="108" spans="1:14" ht="46.05" customHeight="1">
      <c r="A108" s="11" t="s">
        <v>828</v>
      </c>
      <c r="B108" s="8" t="s">
        <v>59</v>
      </c>
      <c r="C108" s="8" t="s">
        <v>810</v>
      </c>
      <c r="D108" s="8" t="s">
        <v>829</v>
      </c>
      <c r="E108" s="44" t="s">
        <v>262</v>
      </c>
      <c r="F108" s="44" t="s">
        <v>263</v>
      </c>
      <c r="G108" s="45"/>
      <c r="H108" s="45"/>
      <c r="I108" s="45"/>
      <c r="J108" s="45"/>
      <c r="K108" s="44"/>
      <c r="L108" s="44"/>
      <c r="M108" s="46" t="str">
        <f t="shared" si="3"/>
        <v/>
      </c>
      <c r="N108" s="47"/>
    </row>
    <row r="109" spans="1:14" ht="46.05" customHeight="1">
      <c r="A109" s="11" t="s">
        <v>830</v>
      </c>
      <c r="B109" s="8" t="s">
        <v>59</v>
      </c>
      <c r="C109" s="8" t="s">
        <v>810</v>
      </c>
      <c r="D109" s="8" t="s">
        <v>831</v>
      </c>
      <c r="E109" s="44" t="s">
        <v>262</v>
      </c>
      <c r="F109" s="44" t="s">
        <v>263</v>
      </c>
      <c r="G109" s="45"/>
      <c r="H109" s="45"/>
      <c r="I109" s="45"/>
      <c r="J109" s="45"/>
      <c r="K109" s="44"/>
      <c r="L109" s="44"/>
      <c r="M109" s="46" t="str">
        <f t="shared" si="3"/>
        <v/>
      </c>
      <c r="N109" s="47"/>
    </row>
    <row r="110" spans="1:14" ht="46.05" customHeight="1">
      <c r="A110" s="11" t="s">
        <v>832</v>
      </c>
      <c r="B110" s="8" t="s">
        <v>59</v>
      </c>
      <c r="C110" s="8" t="s">
        <v>810</v>
      </c>
      <c r="D110" s="8" t="s">
        <v>833</v>
      </c>
      <c r="E110" s="44" t="s">
        <v>262</v>
      </c>
      <c r="F110" s="44" t="s">
        <v>263</v>
      </c>
      <c r="G110" s="45"/>
      <c r="H110" s="45"/>
      <c r="I110" s="45"/>
      <c r="J110" s="45"/>
      <c r="K110" s="44"/>
      <c r="L110" s="44"/>
      <c r="M110" s="46" t="str">
        <f t="shared" si="3"/>
        <v/>
      </c>
      <c r="N110" s="47"/>
    </row>
    <row r="111" spans="1:14" ht="46.05" customHeight="1">
      <c r="A111" s="11" t="s">
        <v>834</v>
      </c>
      <c r="B111" s="8" t="s">
        <v>59</v>
      </c>
      <c r="C111" s="8" t="s">
        <v>810</v>
      </c>
      <c r="D111" s="8" t="s">
        <v>835</v>
      </c>
      <c r="E111" s="44" t="s">
        <v>262</v>
      </c>
      <c r="F111" s="44" t="s">
        <v>263</v>
      </c>
      <c r="G111" s="45"/>
      <c r="H111" s="45"/>
      <c r="I111" s="45"/>
      <c r="J111" s="45"/>
      <c r="K111" s="44"/>
      <c r="L111" s="44"/>
      <c r="M111" s="46" t="str">
        <f t="shared" si="3"/>
        <v/>
      </c>
      <c r="N111" s="47"/>
    </row>
    <row r="112" spans="1:14" ht="46.05" customHeight="1">
      <c r="A112" s="11" t="s">
        <v>836</v>
      </c>
      <c r="B112" s="8" t="s">
        <v>59</v>
      </c>
      <c r="C112" s="8" t="s">
        <v>810</v>
      </c>
      <c r="D112" s="8" t="s">
        <v>837</v>
      </c>
      <c r="E112" s="44" t="s">
        <v>262</v>
      </c>
      <c r="F112" s="44" t="s">
        <v>263</v>
      </c>
      <c r="G112" s="45"/>
      <c r="H112" s="45"/>
      <c r="I112" s="45"/>
      <c r="J112" s="45"/>
      <c r="K112" s="44"/>
      <c r="L112" s="44"/>
      <c r="M112" s="46" t="str">
        <f t="shared" si="3"/>
        <v/>
      </c>
      <c r="N112" s="47"/>
    </row>
    <row r="113" spans="1:14" ht="46.05" customHeight="1">
      <c r="A113" s="11" t="s">
        <v>838</v>
      </c>
      <c r="B113" s="8" t="s">
        <v>59</v>
      </c>
      <c r="C113" s="8" t="s">
        <v>810</v>
      </c>
      <c r="D113" s="8" t="s">
        <v>839</v>
      </c>
      <c r="E113" s="44" t="s">
        <v>262</v>
      </c>
      <c r="F113" s="44" t="s">
        <v>263</v>
      </c>
      <c r="G113" s="45"/>
      <c r="H113" s="45"/>
      <c r="I113" s="45"/>
      <c r="J113" s="45"/>
      <c r="K113" s="44"/>
      <c r="L113" s="44"/>
      <c r="M113" s="46" t="str">
        <f t="shared" si="3"/>
        <v/>
      </c>
      <c r="N113" s="47"/>
    </row>
    <row r="114" spans="1:14" ht="46.05" customHeight="1">
      <c r="A114" s="11" t="s">
        <v>840</v>
      </c>
      <c r="B114" s="8" t="s">
        <v>59</v>
      </c>
      <c r="C114" s="8" t="s">
        <v>810</v>
      </c>
      <c r="D114" s="8" t="s">
        <v>841</v>
      </c>
      <c r="E114" s="44" t="s">
        <v>262</v>
      </c>
      <c r="F114" s="44" t="s">
        <v>263</v>
      </c>
      <c r="G114" s="45"/>
      <c r="H114" s="45"/>
      <c r="I114" s="45"/>
      <c r="J114" s="45"/>
      <c r="K114" s="44"/>
      <c r="L114" s="44"/>
      <c r="M114" s="46" t="str">
        <f t="shared" si="3"/>
        <v/>
      </c>
      <c r="N114" s="47"/>
    </row>
    <row r="115" spans="1:14" ht="46.05" customHeight="1">
      <c r="A115" s="11" t="s">
        <v>842</v>
      </c>
      <c r="B115" s="8" t="s">
        <v>59</v>
      </c>
      <c r="C115" s="8" t="s">
        <v>810</v>
      </c>
      <c r="D115" s="8" t="s">
        <v>843</v>
      </c>
      <c r="E115" s="44" t="s">
        <v>262</v>
      </c>
      <c r="F115" s="44" t="s">
        <v>263</v>
      </c>
      <c r="G115" s="45"/>
      <c r="H115" s="45"/>
      <c r="I115" s="45"/>
      <c r="J115" s="45"/>
      <c r="K115" s="44"/>
      <c r="L115" s="44"/>
      <c r="M115" s="46" t="str">
        <f t="shared" si="3"/>
        <v/>
      </c>
      <c r="N115" s="47"/>
    </row>
    <row r="116" spans="1:14" ht="46.05" customHeight="1">
      <c r="A116" s="11" t="s">
        <v>844</v>
      </c>
      <c r="B116" s="8" t="s">
        <v>59</v>
      </c>
      <c r="C116" s="8" t="s">
        <v>810</v>
      </c>
      <c r="D116" s="8" t="s">
        <v>845</v>
      </c>
      <c r="E116" s="44" t="s">
        <v>262</v>
      </c>
      <c r="F116" s="44" t="s">
        <v>263</v>
      </c>
      <c r="G116" s="45"/>
      <c r="H116" s="45"/>
      <c r="I116" s="45"/>
      <c r="J116" s="45"/>
      <c r="K116" s="44"/>
      <c r="L116" s="44"/>
      <c r="M116" s="46" t="str">
        <f t="shared" si="3"/>
        <v/>
      </c>
      <c r="N116" s="47"/>
    </row>
    <row r="117" spans="1:14" ht="46.05" customHeight="1">
      <c r="A117" s="11" t="s">
        <v>846</v>
      </c>
      <c r="B117" s="8" t="s">
        <v>59</v>
      </c>
      <c r="C117" s="8" t="s">
        <v>810</v>
      </c>
      <c r="D117" s="8" t="s">
        <v>847</v>
      </c>
      <c r="E117" s="44" t="s">
        <v>262</v>
      </c>
      <c r="F117" s="44" t="s">
        <v>263</v>
      </c>
      <c r="G117" s="45"/>
      <c r="H117" s="45"/>
      <c r="I117" s="45"/>
      <c r="J117" s="45"/>
      <c r="K117" s="44"/>
      <c r="L117" s="44"/>
      <c r="M117" s="46" t="str">
        <f t="shared" si="3"/>
        <v/>
      </c>
      <c r="N117" s="47"/>
    </row>
    <row r="118" spans="1:14" ht="46.05" customHeight="1">
      <c r="A118" s="11" t="s">
        <v>848</v>
      </c>
      <c r="B118" s="8" t="s">
        <v>59</v>
      </c>
      <c r="C118" s="8" t="s">
        <v>810</v>
      </c>
      <c r="D118" s="8" t="s">
        <v>849</v>
      </c>
      <c r="E118" s="44" t="s">
        <v>262</v>
      </c>
      <c r="F118" s="44" t="s">
        <v>263</v>
      </c>
      <c r="G118" s="45"/>
      <c r="H118" s="45"/>
      <c r="I118" s="45"/>
      <c r="J118" s="45"/>
      <c r="K118" s="44"/>
      <c r="L118" s="44"/>
      <c r="M118" s="46" t="str">
        <f t="shared" si="3"/>
        <v/>
      </c>
      <c r="N118" s="47"/>
    </row>
    <row r="119" spans="1:14" ht="46.05" customHeight="1">
      <c r="A119" s="11" t="s">
        <v>850</v>
      </c>
      <c r="B119" s="8" t="s">
        <v>59</v>
      </c>
      <c r="C119" s="8" t="s">
        <v>810</v>
      </c>
      <c r="D119" s="8" t="s">
        <v>851</v>
      </c>
      <c r="E119" s="44" t="s">
        <v>262</v>
      </c>
      <c r="F119" s="44" t="s">
        <v>263</v>
      </c>
      <c r="G119" s="45"/>
      <c r="H119" s="45"/>
      <c r="I119" s="45"/>
      <c r="J119" s="45"/>
      <c r="K119" s="44"/>
      <c r="L119" s="44"/>
      <c r="M119" s="46" t="str">
        <f t="shared" si="3"/>
        <v/>
      </c>
      <c r="N119" s="47"/>
    </row>
    <row r="120" spans="1:14" ht="46.05" customHeight="1">
      <c r="A120" s="11" t="s">
        <v>852</v>
      </c>
      <c r="B120" s="8" t="s">
        <v>59</v>
      </c>
      <c r="C120" s="8" t="s">
        <v>810</v>
      </c>
      <c r="D120" s="8" t="s">
        <v>853</v>
      </c>
      <c r="E120" s="44" t="s">
        <v>262</v>
      </c>
      <c r="F120" s="44" t="s">
        <v>263</v>
      </c>
      <c r="G120" s="45"/>
      <c r="H120" s="45"/>
      <c r="I120" s="45"/>
      <c r="J120" s="45"/>
      <c r="K120" s="44"/>
      <c r="L120" s="44"/>
      <c r="M120" s="46" t="str">
        <f t="shared" si="3"/>
        <v/>
      </c>
      <c r="N120" s="47"/>
    </row>
    <row r="121" spans="1:14" ht="46.05" customHeight="1">
      <c r="A121" s="11" t="s">
        <v>854</v>
      </c>
      <c r="B121" s="8" t="s">
        <v>59</v>
      </c>
      <c r="C121" s="8" t="s">
        <v>810</v>
      </c>
      <c r="D121" s="8" t="s">
        <v>855</v>
      </c>
      <c r="E121" s="44" t="s">
        <v>262</v>
      </c>
      <c r="F121" s="44" t="s">
        <v>263</v>
      </c>
      <c r="G121" s="45"/>
      <c r="H121" s="45"/>
      <c r="I121" s="45"/>
      <c r="J121" s="45"/>
      <c r="K121" s="44"/>
      <c r="L121" s="44"/>
      <c r="M121" s="46" t="str">
        <f t="shared" si="3"/>
        <v/>
      </c>
      <c r="N121" s="47"/>
    </row>
    <row r="122" spans="1:14" ht="46.05" customHeight="1">
      <c r="A122" s="11" t="s">
        <v>856</v>
      </c>
      <c r="B122" s="8" t="s">
        <v>59</v>
      </c>
      <c r="C122" s="8" t="s">
        <v>810</v>
      </c>
      <c r="D122" s="8" t="s">
        <v>857</v>
      </c>
      <c r="E122" s="44" t="s">
        <v>262</v>
      </c>
      <c r="F122" s="44" t="s">
        <v>263</v>
      </c>
      <c r="G122" s="45"/>
      <c r="H122" s="45"/>
      <c r="I122" s="45"/>
      <c r="J122" s="45"/>
      <c r="K122" s="44"/>
      <c r="L122" s="44"/>
      <c r="M122" s="46" t="str">
        <f t="shared" si="3"/>
        <v/>
      </c>
      <c r="N122" s="47"/>
    </row>
    <row r="123" spans="1:14" ht="46.05" customHeight="1">
      <c r="A123" s="11" t="s">
        <v>858</v>
      </c>
      <c r="B123" s="8" t="s">
        <v>59</v>
      </c>
      <c r="C123" s="8" t="s">
        <v>810</v>
      </c>
      <c r="D123" s="8" t="s">
        <v>859</v>
      </c>
      <c r="E123" s="44" t="s">
        <v>262</v>
      </c>
      <c r="F123" s="44" t="s">
        <v>263</v>
      </c>
      <c r="G123" s="45"/>
      <c r="H123" s="45"/>
      <c r="I123" s="45"/>
      <c r="J123" s="45"/>
      <c r="K123" s="44"/>
      <c r="L123" s="44"/>
      <c r="M123" s="46" t="str">
        <f t="shared" si="3"/>
        <v/>
      </c>
      <c r="N123" s="47"/>
    </row>
    <row r="124" spans="1:14" ht="46.05" customHeight="1">
      <c r="A124" s="11" t="s">
        <v>860</v>
      </c>
      <c r="B124" s="8" t="s">
        <v>59</v>
      </c>
      <c r="C124" s="8" t="s">
        <v>810</v>
      </c>
      <c r="D124" s="8" t="s">
        <v>861</v>
      </c>
      <c r="E124" s="44" t="s">
        <v>262</v>
      </c>
      <c r="F124" s="44" t="s">
        <v>263</v>
      </c>
      <c r="G124" s="45"/>
      <c r="H124" s="45"/>
      <c r="I124" s="45"/>
      <c r="J124" s="45"/>
      <c r="K124" s="44"/>
      <c r="L124" s="44"/>
      <c r="M124" s="46" t="str">
        <f t="shared" si="3"/>
        <v/>
      </c>
      <c r="N124" s="47"/>
    </row>
    <row r="125" spans="1:14" ht="46.05" customHeight="1">
      <c r="A125" s="11" t="s">
        <v>862</v>
      </c>
      <c r="B125" s="8" t="s">
        <v>59</v>
      </c>
      <c r="C125" s="8" t="s">
        <v>810</v>
      </c>
      <c r="D125" s="8" t="s">
        <v>863</v>
      </c>
      <c r="E125" s="44" t="s">
        <v>262</v>
      </c>
      <c r="F125" s="44" t="s">
        <v>263</v>
      </c>
      <c r="G125" s="45"/>
      <c r="H125" s="45"/>
      <c r="I125" s="45"/>
      <c r="J125" s="45"/>
      <c r="K125" s="44"/>
      <c r="L125" s="44"/>
      <c r="M125" s="46" t="str">
        <f t="shared" si="3"/>
        <v/>
      </c>
      <c r="N125" s="47"/>
    </row>
    <row r="126" spans="1:14" ht="46.05" customHeight="1">
      <c r="A126" s="11" t="s">
        <v>864</v>
      </c>
      <c r="B126" s="8" t="s">
        <v>59</v>
      </c>
      <c r="C126" s="8" t="s">
        <v>810</v>
      </c>
      <c r="D126" s="8" t="s">
        <v>865</v>
      </c>
      <c r="E126" s="44" t="s">
        <v>262</v>
      </c>
      <c r="F126" s="44" t="s">
        <v>263</v>
      </c>
      <c r="G126" s="45"/>
      <c r="H126" s="45"/>
      <c r="I126" s="45"/>
      <c r="J126" s="45"/>
      <c r="K126" s="44"/>
      <c r="L126" s="44"/>
      <c r="M126" s="46" t="str">
        <f t="shared" si="3"/>
        <v/>
      </c>
      <c r="N126" s="47"/>
    </row>
    <row r="127" spans="1:14" ht="46.05" customHeight="1">
      <c r="A127" s="11" t="s">
        <v>866</v>
      </c>
      <c r="B127" s="8" t="s">
        <v>59</v>
      </c>
      <c r="C127" s="8" t="s">
        <v>810</v>
      </c>
      <c r="D127" s="8" t="s">
        <v>867</v>
      </c>
      <c r="E127" s="44" t="s">
        <v>262</v>
      </c>
      <c r="F127" s="44" t="s">
        <v>263</v>
      </c>
      <c r="G127" s="45"/>
      <c r="H127" s="45"/>
      <c r="I127" s="45"/>
      <c r="J127" s="45"/>
      <c r="K127" s="44"/>
      <c r="L127" s="44"/>
      <c r="M127" s="46" t="str">
        <f t="shared" si="3"/>
        <v/>
      </c>
      <c r="N127" s="47"/>
    </row>
    <row r="128" spans="1:14" ht="46.05" customHeight="1">
      <c r="A128" s="11" t="s">
        <v>868</v>
      </c>
      <c r="B128" s="8" t="s">
        <v>59</v>
      </c>
      <c r="C128" s="8" t="s">
        <v>810</v>
      </c>
      <c r="D128" s="8" t="s">
        <v>869</v>
      </c>
      <c r="E128" s="44" t="s">
        <v>262</v>
      </c>
      <c r="F128" s="44" t="s">
        <v>263</v>
      </c>
      <c r="G128" s="45"/>
      <c r="H128" s="45"/>
      <c r="I128" s="45"/>
      <c r="J128" s="45"/>
      <c r="K128" s="44"/>
      <c r="L128" s="44"/>
      <c r="M128" s="46" t="str">
        <f t="shared" si="3"/>
        <v/>
      </c>
      <c r="N128" s="47"/>
    </row>
    <row r="129" spans="1:14" ht="46.05" customHeight="1">
      <c r="A129" s="11" t="s">
        <v>870</v>
      </c>
      <c r="B129" s="8" t="s">
        <v>59</v>
      </c>
      <c r="C129" s="8" t="s">
        <v>810</v>
      </c>
      <c r="D129" s="8" t="s">
        <v>871</v>
      </c>
      <c r="E129" s="44" t="s">
        <v>262</v>
      </c>
      <c r="F129" s="44" t="s">
        <v>263</v>
      </c>
      <c r="G129" s="45"/>
      <c r="H129" s="45"/>
      <c r="I129" s="45"/>
      <c r="J129" s="45"/>
      <c r="K129" s="44"/>
      <c r="L129" s="44"/>
      <c r="M129" s="46" t="str">
        <f t="shared" si="3"/>
        <v/>
      </c>
      <c r="N129" s="47"/>
    </row>
    <row r="130" spans="1:14" ht="46.05" customHeight="1">
      <c r="A130" s="11" t="s">
        <v>872</v>
      </c>
      <c r="B130" s="8" t="s">
        <v>59</v>
      </c>
      <c r="C130" s="8" t="s">
        <v>810</v>
      </c>
      <c r="D130" s="8" t="s">
        <v>873</v>
      </c>
      <c r="E130" s="44" t="s">
        <v>262</v>
      </c>
      <c r="F130" s="44" t="s">
        <v>263</v>
      </c>
      <c r="G130" s="45"/>
      <c r="H130" s="45"/>
      <c r="I130" s="45"/>
      <c r="J130" s="45"/>
      <c r="K130" s="44"/>
      <c r="L130" s="44"/>
      <c r="M130" s="46" t="str">
        <f t="shared" si="3"/>
        <v/>
      </c>
      <c r="N130" s="47"/>
    </row>
    <row r="131" spans="1:14" ht="46.05" customHeight="1">
      <c r="A131" s="11" t="s">
        <v>874</v>
      </c>
      <c r="B131" s="8" t="s">
        <v>59</v>
      </c>
      <c r="C131" s="8" t="s">
        <v>810</v>
      </c>
      <c r="D131" s="8" t="s">
        <v>875</v>
      </c>
      <c r="E131" s="44" t="s">
        <v>262</v>
      </c>
      <c r="F131" s="44" t="s">
        <v>263</v>
      </c>
      <c r="G131" s="45"/>
      <c r="H131" s="45"/>
      <c r="I131" s="45"/>
      <c r="J131" s="45"/>
      <c r="K131" s="44"/>
      <c r="L131" s="44"/>
      <c r="M131" s="46" t="str">
        <f t="shared" si="3"/>
        <v/>
      </c>
      <c r="N131" s="47"/>
    </row>
    <row r="132" spans="1:14" ht="46.05" customHeight="1">
      <c r="A132" s="11" t="s">
        <v>876</v>
      </c>
      <c r="B132" s="8" t="s">
        <v>59</v>
      </c>
      <c r="C132" s="8" t="s">
        <v>810</v>
      </c>
      <c r="D132" s="8" t="s">
        <v>877</v>
      </c>
      <c r="E132" s="44" t="s">
        <v>262</v>
      </c>
      <c r="F132" s="44" t="s">
        <v>263</v>
      </c>
      <c r="G132" s="45"/>
      <c r="H132" s="45"/>
      <c r="I132" s="45"/>
      <c r="J132" s="45"/>
      <c r="K132" s="44"/>
      <c r="L132" s="44"/>
      <c r="M132" s="46" t="str">
        <f t="shared" si="3"/>
        <v/>
      </c>
      <c r="N132" s="47"/>
    </row>
    <row r="133" spans="1:14" ht="46.05" customHeight="1">
      <c r="A133" s="11" t="s">
        <v>878</v>
      </c>
      <c r="B133" s="8" t="s">
        <v>59</v>
      </c>
      <c r="C133" s="8" t="s">
        <v>810</v>
      </c>
      <c r="D133" s="8" t="s">
        <v>879</v>
      </c>
      <c r="E133" s="44" t="s">
        <v>262</v>
      </c>
      <c r="F133" s="44" t="s">
        <v>263</v>
      </c>
      <c r="G133" s="45"/>
      <c r="H133" s="45"/>
      <c r="I133" s="45"/>
      <c r="J133" s="45"/>
      <c r="K133" s="44"/>
      <c r="L133" s="44"/>
      <c r="M133" s="46" t="str">
        <f t="shared" si="3"/>
        <v/>
      </c>
      <c r="N133" s="47"/>
    </row>
    <row r="134" spans="1:14" ht="46.05" customHeight="1">
      <c r="A134" s="11" t="s">
        <v>880</v>
      </c>
      <c r="B134" s="8" t="s">
        <v>59</v>
      </c>
      <c r="C134" s="8" t="s">
        <v>810</v>
      </c>
      <c r="D134" s="8" t="s">
        <v>881</v>
      </c>
      <c r="E134" s="44" t="s">
        <v>262</v>
      </c>
      <c r="F134" s="44" t="s">
        <v>263</v>
      </c>
      <c r="G134" s="45"/>
      <c r="H134" s="45"/>
      <c r="I134" s="45"/>
      <c r="J134" s="45"/>
      <c r="K134" s="44"/>
      <c r="L134" s="44"/>
      <c r="M134" s="46" t="str">
        <f t="shared" si="3"/>
        <v/>
      </c>
      <c r="N134" s="47"/>
    </row>
    <row r="135" spans="1:14" ht="46.05" customHeight="1">
      <c r="A135" s="11" t="s">
        <v>882</v>
      </c>
      <c r="B135" s="8" t="s">
        <v>59</v>
      </c>
      <c r="C135" s="8" t="s">
        <v>883</v>
      </c>
      <c r="D135" s="8" t="s">
        <v>884</v>
      </c>
      <c r="E135" s="44" t="s">
        <v>262</v>
      </c>
      <c r="F135" s="44" t="s">
        <v>263</v>
      </c>
      <c r="G135" s="45"/>
      <c r="H135" s="45"/>
      <c r="I135" s="45"/>
      <c r="J135" s="45"/>
      <c r="K135" s="44"/>
      <c r="L135" s="44"/>
      <c r="M135" s="46" t="str">
        <f t="shared" si="3"/>
        <v/>
      </c>
      <c r="N135" s="47"/>
    </row>
    <row r="136" spans="1:14" ht="46.05" customHeight="1">
      <c r="A136" s="11" t="s">
        <v>885</v>
      </c>
      <c r="B136" s="8" t="s">
        <v>59</v>
      </c>
      <c r="C136" s="8" t="s">
        <v>883</v>
      </c>
      <c r="D136" s="8" t="s">
        <v>886</v>
      </c>
      <c r="E136" s="44" t="s">
        <v>262</v>
      </c>
      <c r="F136" s="44" t="s">
        <v>263</v>
      </c>
      <c r="G136" s="45"/>
      <c r="H136" s="45"/>
      <c r="I136" s="45"/>
      <c r="J136" s="45"/>
      <c r="K136" s="44"/>
      <c r="L136" s="44"/>
      <c r="M136" s="46" t="str">
        <f t="shared" ref="M136:M157" si="4">IF(OR(K136="",L136=""),"",IFERROR(L136/K136,0))</f>
        <v/>
      </c>
      <c r="N136" s="47"/>
    </row>
    <row r="137" spans="1:14" ht="46.05" customHeight="1">
      <c r="A137" s="11" t="s">
        <v>887</v>
      </c>
      <c r="B137" s="8" t="s">
        <v>59</v>
      </c>
      <c r="C137" s="8" t="s">
        <v>883</v>
      </c>
      <c r="D137" s="8" t="s">
        <v>888</v>
      </c>
      <c r="E137" s="44" t="s">
        <v>262</v>
      </c>
      <c r="F137" s="44" t="s">
        <v>263</v>
      </c>
      <c r="G137" s="45"/>
      <c r="H137" s="45"/>
      <c r="I137" s="45"/>
      <c r="J137" s="45"/>
      <c r="K137" s="44"/>
      <c r="L137" s="44"/>
      <c r="M137" s="46" t="str">
        <f t="shared" si="4"/>
        <v/>
      </c>
      <c r="N137" s="47"/>
    </row>
    <row r="138" spans="1:14" ht="46.05" customHeight="1">
      <c r="A138" s="11" t="s">
        <v>889</v>
      </c>
      <c r="B138" s="8" t="s">
        <v>59</v>
      </c>
      <c r="C138" s="8" t="s">
        <v>883</v>
      </c>
      <c r="D138" s="8" t="s">
        <v>890</v>
      </c>
      <c r="E138" s="44" t="s">
        <v>262</v>
      </c>
      <c r="F138" s="44" t="s">
        <v>263</v>
      </c>
      <c r="G138" s="45"/>
      <c r="H138" s="45"/>
      <c r="I138" s="45"/>
      <c r="J138" s="45"/>
      <c r="K138" s="44"/>
      <c r="L138" s="44"/>
      <c r="M138" s="46" t="str">
        <f t="shared" si="4"/>
        <v/>
      </c>
      <c r="N138" s="47"/>
    </row>
    <row r="139" spans="1:14" ht="46.05" customHeight="1">
      <c r="A139" s="11" t="s">
        <v>891</v>
      </c>
      <c r="B139" s="8" t="s">
        <v>59</v>
      </c>
      <c r="C139" s="8" t="s">
        <v>883</v>
      </c>
      <c r="D139" s="8" t="s">
        <v>892</v>
      </c>
      <c r="E139" s="44" t="s">
        <v>262</v>
      </c>
      <c r="F139" s="44" t="s">
        <v>263</v>
      </c>
      <c r="G139" s="45"/>
      <c r="H139" s="45"/>
      <c r="I139" s="45"/>
      <c r="J139" s="45"/>
      <c r="K139" s="44"/>
      <c r="L139" s="44"/>
      <c r="M139" s="46" t="str">
        <f t="shared" si="4"/>
        <v/>
      </c>
      <c r="N139" s="47"/>
    </row>
    <row r="140" spans="1:14" ht="46.05" customHeight="1">
      <c r="A140" s="11" t="s">
        <v>893</v>
      </c>
      <c r="B140" s="8" t="s">
        <v>59</v>
      </c>
      <c r="C140" s="8" t="s">
        <v>883</v>
      </c>
      <c r="D140" s="8" t="s">
        <v>825</v>
      </c>
      <c r="E140" s="44" t="s">
        <v>262</v>
      </c>
      <c r="F140" s="44" t="s">
        <v>263</v>
      </c>
      <c r="G140" s="45"/>
      <c r="H140" s="45"/>
      <c r="I140" s="45"/>
      <c r="J140" s="45"/>
      <c r="K140" s="44"/>
      <c r="L140" s="44"/>
      <c r="M140" s="46" t="str">
        <f t="shared" si="4"/>
        <v/>
      </c>
      <c r="N140" s="47"/>
    </row>
    <row r="141" spans="1:14" ht="46.05" customHeight="1">
      <c r="A141" s="11" t="s">
        <v>894</v>
      </c>
      <c r="B141" s="8" t="s">
        <v>59</v>
      </c>
      <c r="C141" s="8" t="s">
        <v>883</v>
      </c>
      <c r="D141" s="8" t="s">
        <v>717</v>
      </c>
      <c r="E141" s="44" t="s">
        <v>262</v>
      </c>
      <c r="F141" s="44" t="s">
        <v>263</v>
      </c>
      <c r="G141" s="45"/>
      <c r="H141" s="45"/>
      <c r="I141" s="45"/>
      <c r="J141" s="45"/>
      <c r="K141" s="44"/>
      <c r="L141" s="44"/>
      <c r="M141" s="46" t="str">
        <f t="shared" si="4"/>
        <v/>
      </c>
      <c r="N141" s="47"/>
    </row>
    <row r="142" spans="1:14" ht="46.05" customHeight="1">
      <c r="A142" s="11" t="s">
        <v>895</v>
      </c>
      <c r="B142" s="8" t="s">
        <v>59</v>
      </c>
      <c r="C142" s="8" t="s">
        <v>883</v>
      </c>
      <c r="D142" s="8" t="s">
        <v>896</v>
      </c>
      <c r="E142" s="44" t="s">
        <v>262</v>
      </c>
      <c r="F142" s="44" t="s">
        <v>263</v>
      </c>
      <c r="G142" s="45"/>
      <c r="H142" s="45"/>
      <c r="I142" s="45"/>
      <c r="J142" s="45"/>
      <c r="K142" s="44"/>
      <c r="L142" s="44"/>
      <c r="M142" s="46" t="str">
        <f t="shared" si="4"/>
        <v/>
      </c>
      <c r="N142" s="47"/>
    </row>
    <row r="143" spans="1:14" ht="46.05" customHeight="1">
      <c r="A143" s="11" t="s">
        <v>897</v>
      </c>
      <c r="B143" s="8" t="s">
        <v>59</v>
      </c>
      <c r="C143" s="8" t="s">
        <v>883</v>
      </c>
      <c r="D143" s="8" t="s">
        <v>898</v>
      </c>
      <c r="E143" s="44" t="s">
        <v>262</v>
      </c>
      <c r="F143" s="44" t="s">
        <v>263</v>
      </c>
      <c r="G143" s="45"/>
      <c r="H143" s="45"/>
      <c r="I143" s="45"/>
      <c r="J143" s="45"/>
      <c r="K143" s="44"/>
      <c r="L143" s="44"/>
      <c r="M143" s="46" t="str">
        <f t="shared" si="4"/>
        <v/>
      </c>
      <c r="N143" s="47"/>
    </row>
    <row r="144" spans="1:14" ht="46.05" customHeight="1">
      <c r="A144" s="11" t="s">
        <v>899</v>
      </c>
      <c r="B144" s="8" t="s">
        <v>59</v>
      </c>
      <c r="C144" s="8" t="s">
        <v>883</v>
      </c>
      <c r="D144" s="8" t="s">
        <v>796</v>
      </c>
      <c r="E144" s="44" t="s">
        <v>262</v>
      </c>
      <c r="F144" s="44" t="s">
        <v>263</v>
      </c>
      <c r="G144" s="45"/>
      <c r="H144" s="45"/>
      <c r="I144" s="45"/>
      <c r="J144" s="45"/>
      <c r="K144" s="44"/>
      <c r="L144" s="44"/>
      <c r="M144" s="46" t="str">
        <f t="shared" si="4"/>
        <v/>
      </c>
      <c r="N144" s="47"/>
    </row>
    <row r="145" spans="1:14" ht="46.05" customHeight="1">
      <c r="A145" s="11" t="s">
        <v>900</v>
      </c>
      <c r="B145" s="8" t="s">
        <v>59</v>
      </c>
      <c r="C145" s="8" t="s">
        <v>883</v>
      </c>
      <c r="D145" s="8" t="s">
        <v>901</v>
      </c>
      <c r="E145" s="44" t="s">
        <v>262</v>
      </c>
      <c r="F145" s="44" t="s">
        <v>263</v>
      </c>
      <c r="G145" s="45"/>
      <c r="H145" s="45"/>
      <c r="I145" s="45"/>
      <c r="J145" s="45"/>
      <c r="K145" s="44"/>
      <c r="L145" s="44"/>
      <c r="M145" s="46" t="str">
        <f t="shared" si="4"/>
        <v/>
      </c>
      <c r="N145" s="47"/>
    </row>
    <row r="146" spans="1:14" ht="46.05" customHeight="1">
      <c r="A146" s="11" t="s">
        <v>902</v>
      </c>
      <c r="B146" s="8" t="s">
        <v>59</v>
      </c>
      <c r="C146" s="8" t="s">
        <v>883</v>
      </c>
      <c r="D146" s="8" t="s">
        <v>859</v>
      </c>
      <c r="E146" s="44" t="s">
        <v>262</v>
      </c>
      <c r="F146" s="44" t="s">
        <v>263</v>
      </c>
      <c r="G146" s="45"/>
      <c r="H146" s="45"/>
      <c r="I146" s="45"/>
      <c r="J146" s="45"/>
      <c r="K146" s="44"/>
      <c r="L146" s="44"/>
      <c r="M146" s="46" t="str">
        <f t="shared" si="4"/>
        <v/>
      </c>
      <c r="N146" s="47"/>
    </row>
    <row r="147" spans="1:14" ht="46.05" customHeight="1">
      <c r="A147" s="11" t="s">
        <v>903</v>
      </c>
      <c r="B147" s="8" t="s">
        <v>59</v>
      </c>
      <c r="C147" s="8" t="s">
        <v>883</v>
      </c>
      <c r="D147" s="8" t="s">
        <v>904</v>
      </c>
      <c r="E147" s="44" t="s">
        <v>262</v>
      </c>
      <c r="F147" s="44" t="s">
        <v>263</v>
      </c>
      <c r="G147" s="45"/>
      <c r="H147" s="45"/>
      <c r="I147" s="45"/>
      <c r="J147" s="45"/>
      <c r="K147" s="44"/>
      <c r="L147" s="44"/>
      <c r="M147" s="46" t="str">
        <f t="shared" si="4"/>
        <v/>
      </c>
      <c r="N147" s="47"/>
    </row>
    <row r="148" spans="1:14" ht="46.05" customHeight="1">
      <c r="A148" s="11" t="s">
        <v>905</v>
      </c>
      <c r="B148" s="8" t="s">
        <v>59</v>
      </c>
      <c r="C148" s="8" t="s">
        <v>883</v>
      </c>
      <c r="D148" s="8" t="s">
        <v>906</v>
      </c>
      <c r="E148" s="44" t="s">
        <v>262</v>
      </c>
      <c r="F148" s="44" t="s">
        <v>263</v>
      </c>
      <c r="G148" s="45"/>
      <c r="H148" s="45"/>
      <c r="I148" s="45"/>
      <c r="J148" s="45"/>
      <c r="K148" s="44"/>
      <c r="L148" s="44"/>
      <c r="M148" s="46" t="str">
        <f t="shared" si="4"/>
        <v/>
      </c>
      <c r="N148" s="47"/>
    </row>
    <row r="149" spans="1:14" ht="46.05" customHeight="1">
      <c r="A149" s="11" t="s">
        <v>907</v>
      </c>
      <c r="B149" s="8" t="s">
        <v>59</v>
      </c>
      <c r="C149" s="8" t="s">
        <v>883</v>
      </c>
      <c r="D149" s="8" t="s">
        <v>908</v>
      </c>
      <c r="E149" s="44" t="s">
        <v>262</v>
      </c>
      <c r="F149" s="44" t="s">
        <v>263</v>
      </c>
      <c r="G149" s="45"/>
      <c r="H149" s="45"/>
      <c r="I149" s="45"/>
      <c r="J149" s="45"/>
      <c r="K149" s="44"/>
      <c r="L149" s="44"/>
      <c r="M149" s="46" t="str">
        <f t="shared" si="4"/>
        <v/>
      </c>
      <c r="N149" s="47"/>
    </row>
    <row r="150" spans="1:14" ht="46.05" customHeight="1">
      <c r="A150" s="11" t="s">
        <v>909</v>
      </c>
      <c r="B150" s="8" t="s">
        <v>59</v>
      </c>
      <c r="C150" s="8" t="s">
        <v>883</v>
      </c>
      <c r="D150" s="8" t="s">
        <v>829</v>
      </c>
      <c r="E150" s="44" t="s">
        <v>262</v>
      </c>
      <c r="F150" s="44" t="s">
        <v>263</v>
      </c>
      <c r="G150" s="45"/>
      <c r="H150" s="45"/>
      <c r="I150" s="45"/>
      <c r="J150" s="45"/>
      <c r="K150" s="44"/>
      <c r="L150" s="44"/>
      <c r="M150" s="46" t="str">
        <f t="shared" si="4"/>
        <v/>
      </c>
      <c r="N150" s="47"/>
    </row>
    <row r="151" spans="1:14" ht="46.05" customHeight="1">
      <c r="A151" s="11" t="s">
        <v>910</v>
      </c>
      <c r="B151" s="8" t="s">
        <v>59</v>
      </c>
      <c r="C151" s="8" t="s">
        <v>883</v>
      </c>
      <c r="D151" s="8" t="s">
        <v>911</v>
      </c>
      <c r="E151" s="44" t="s">
        <v>262</v>
      </c>
      <c r="F151" s="44" t="s">
        <v>263</v>
      </c>
      <c r="G151" s="45"/>
      <c r="H151" s="45"/>
      <c r="I151" s="45"/>
      <c r="J151" s="45"/>
      <c r="K151" s="44"/>
      <c r="L151" s="44"/>
      <c r="M151" s="46" t="str">
        <f t="shared" si="4"/>
        <v/>
      </c>
      <c r="N151" s="47"/>
    </row>
    <row r="152" spans="1:14" ht="46.05" customHeight="1">
      <c r="A152" s="11" t="s">
        <v>912</v>
      </c>
      <c r="B152" s="8" t="s">
        <v>59</v>
      </c>
      <c r="C152" s="8" t="s">
        <v>883</v>
      </c>
      <c r="D152" s="8" t="s">
        <v>913</v>
      </c>
      <c r="E152" s="44" t="s">
        <v>262</v>
      </c>
      <c r="F152" s="44" t="s">
        <v>263</v>
      </c>
      <c r="G152" s="45"/>
      <c r="H152" s="45"/>
      <c r="I152" s="45"/>
      <c r="J152" s="45"/>
      <c r="K152" s="44"/>
      <c r="L152" s="44"/>
      <c r="M152" s="46" t="str">
        <f t="shared" si="4"/>
        <v/>
      </c>
      <c r="N152" s="47"/>
    </row>
    <row r="153" spans="1:14" ht="46.05" customHeight="1">
      <c r="A153" s="11" t="s">
        <v>914</v>
      </c>
      <c r="B153" s="8" t="s">
        <v>59</v>
      </c>
      <c r="C153" s="8" t="s">
        <v>883</v>
      </c>
      <c r="D153" s="8" t="s">
        <v>915</v>
      </c>
      <c r="E153" s="44" t="s">
        <v>262</v>
      </c>
      <c r="F153" s="44" t="s">
        <v>263</v>
      </c>
      <c r="G153" s="45"/>
      <c r="H153" s="45"/>
      <c r="I153" s="45"/>
      <c r="J153" s="45"/>
      <c r="K153" s="44"/>
      <c r="L153" s="44"/>
      <c r="M153" s="46" t="str">
        <f t="shared" si="4"/>
        <v/>
      </c>
      <c r="N153" s="47"/>
    </row>
    <row r="154" spans="1:14" ht="46.05" customHeight="1">
      <c r="A154" s="11" t="s">
        <v>916</v>
      </c>
      <c r="B154" s="8" t="s">
        <v>59</v>
      </c>
      <c r="C154" s="8" t="s">
        <v>883</v>
      </c>
      <c r="D154" s="8" t="s">
        <v>917</v>
      </c>
      <c r="E154" s="44" t="s">
        <v>262</v>
      </c>
      <c r="F154" s="44" t="s">
        <v>263</v>
      </c>
      <c r="G154" s="45"/>
      <c r="H154" s="45"/>
      <c r="I154" s="45"/>
      <c r="J154" s="45"/>
      <c r="K154" s="44"/>
      <c r="L154" s="44"/>
      <c r="M154" s="46" t="str">
        <f t="shared" si="4"/>
        <v/>
      </c>
      <c r="N154" s="47"/>
    </row>
    <row r="155" spans="1:14" ht="46.05" customHeight="1">
      <c r="A155" s="11" t="s">
        <v>918</v>
      </c>
      <c r="B155" s="8" t="s">
        <v>59</v>
      </c>
      <c r="C155" s="8" t="s">
        <v>883</v>
      </c>
      <c r="D155" s="8" t="s">
        <v>919</v>
      </c>
      <c r="E155" s="44" t="s">
        <v>262</v>
      </c>
      <c r="F155" s="44" t="s">
        <v>263</v>
      </c>
      <c r="G155" s="45"/>
      <c r="H155" s="45"/>
      <c r="I155" s="45"/>
      <c r="J155" s="45"/>
      <c r="K155" s="44"/>
      <c r="L155" s="44"/>
      <c r="M155" s="46" t="str">
        <f t="shared" si="4"/>
        <v/>
      </c>
      <c r="N155" s="47"/>
    </row>
    <row r="156" spans="1:14" ht="46.05" customHeight="1">
      <c r="A156" s="11" t="s">
        <v>920</v>
      </c>
      <c r="B156" s="8" t="s">
        <v>59</v>
      </c>
      <c r="C156" s="8" t="s">
        <v>883</v>
      </c>
      <c r="D156" s="8" t="s">
        <v>921</v>
      </c>
      <c r="E156" s="44" t="s">
        <v>262</v>
      </c>
      <c r="F156" s="44" t="s">
        <v>263</v>
      </c>
      <c r="G156" s="45"/>
      <c r="H156" s="45"/>
      <c r="I156" s="45"/>
      <c r="J156" s="45"/>
      <c r="K156" s="44"/>
      <c r="L156" s="44"/>
      <c r="M156" s="46" t="str">
        <f t="shared" si="4"/>
        <v/>
      </c>
      <c r="N156" s="47"/>
    </row>
    <row r="157" spans="1:14" ht="46.05" customHeight="1">
      <c r="A157" s="12" t="s">
        <v>922</v>
      </c>
      <c r="B157" s="13" t="s">
        <v>59</v>
      </c>
      <c r="C157" s="13" t="s">
        <v>532</v>
      </c>
      <c r="D157" s="13" t="s">
        <v>59</v>
      </c>
      <c r="E157" s="48" t="s">
        <v>262</v>
      </c>
      <c r="F157" s="48" t="s">
        <v>263</v>
      </c>
      <c r="G157" s="49"/>
      <c r="H157" s="49"/>
      <c r="I157" s="49"/>
      <c r="J157" s="49"/>
      <c r="K157" s="48"/>
      <c r="L157" s="48"/>
      <c r="M157" s="50" t="str">
        <f t="shared" si="4"/>
        <v/>
      </c>
      <c r="N157" s="51"/>
    </row>
  </sheetData>
  <sheetProtection algorithmName="SHA-512" hashValue="sLJzn0LRLUVqlxr8Pmz9t1ysHwUUPJBwH62a7eVKNzdWJUPuPQSZsheBzkgaVWfIOpkcHhuWG2P0Nw1pgWr+8Q==" saltValue="oCYKLLbYt5+TTsZicRFmPw==" spinCount="100000" sheet="1" objects="1" scenarios="1" selectLockedCells="1"/>
  <mergeCells count="2">
    <mergeCell ref="A1:N2"/>
    <mergeCell ref="A3:N3"/>
  </mergeCells>
  <conditionalFormatting sqref="E8:E157">
    <cfRule type="containsText" dxfId="107" priority="4" operator="containsText" text="Alta"/>
    <cfRule type="containsText" dxfId="106" priority="5" operator="containsText" text="Média"/>
    <cfRule type="containsText" dxfId="105" priority="6" operator="containsText" text="Baixa"/>
  </conditionalFormatting>
  <conditionalFormatting sqref="F8:F157">
    <cfRule type="containsText" dxfId="104" priority="1" operator="containsText" text="Concluído"/>
    <cfRule type="containsText" dxfId="103" priority="2" operator="containsText" text="Em estudo"/>
    <cfRule type="containsText" dxfId="102" priority="3" operator="containsText" text="Não iniciado"/>
  </conditionalFormatting>
  <conditionalFormatting sqref="M8:M157">
    <cfRule type="expression" dxfId="101" priority="7">
      <formula>AND($M8&lt;&gt;"",$M8&lt;0.6)</formula>
    </cfRule>
    <cfRule type="expression" dxfId="100" priority="8">
      <formula>AND($M8&lt;&gt;"",$M8&gt;=0.6,$M8&lt;0.8)</formula>
    </cfRule>
    <cfRule type="expression" dxfId="99" priority="9">
      <formula>AND($M8&lt;&gt;"",$M8&gt;=0.8)</formula>
    </cfRule>
  </conditionalFormatting>
  <dataValidations count="3">
    <dataValidation type="list" sqref="E8:E157" xr:uid="{00000000-0002-0000-0900-000000000000}">
      <formula1>"Alta,Média,Baixa"</formula1>
    </dataValidation>
    <dataValidation type="list" sqref="F8:F157" xr:uid="{00000000-0002-0000-0900-000001000000}">
      <formula1>"Não iniciado,Em estudo,Concluído"</formula1>
    </dataValidation>
    <dataValidation type="whole" sqref="K8:L157" xr:uid="{00000000-0002-0000-0900-000002000000}">
      <formula1>0</formula1>
      <formula2>10000</formula2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67"/>
  <sheetViews>
    <sheetView showGridLines="0" topLeftCell="D1" workbookViewId="0">
      <selection activeCell="I10" sqref="I10"/>
    </sheetView>
  </sheetViews>
  <sheetFormatPr defaultRowHeight="13.8"/>
  <cols>
    <col min="1" max="1" width="10" customWidth="1"/>
    <col min="2" max="2" width="26" customWidth="1"/>
    <col min="3" max="3" width="34" customWidth="1"/>
    <col min="4" max="4" width="78" customWidth="1"/>
    <col min="5" max="5" width="12" customWidth="1"/>
    <col min="6" max="6" width="15" customWidth="1"/>
    <col min="7" max="10" width="13" customWidth="1"/>
    <col min="11" max="11" width="11" customWidth="1"/>
    <col min="12" max="12" width="10" customWidth="1"/>
    <col min="13" max="13" width="12" customWidth="1"/>
    <col min="14" max="14" width="30" customWidth="1"/>
  </cols>
  <sheetData>
    <row r="1" spans="1:14" ht="30" customHeight="1">
      <c r="A1" s="73" t="s">
        <v>1486</v>
      </c>
      <c r="B1" s="73" t="s">
        <v>923</v>
      </c>
      <c r="C1" s="73" t="s">
        <v>923</v>
      </c>
      <c r="D1" s="73" t="s">
        <v>923</v>
      </c>
      <c r="E1" s="73" t="s">
        <v>923</v>
      </c>
      <c r="F1" s="73" t="s">
        <v>923</v>
      </c>
      <c r="G1" s="73" t="s">
        <v>923</v>
      </c>
      <c r="H1" s="73" t="s">
        <v>923</v>
      </c>
      <c r="I1" s="73" t="s">
        <v>923</v>
      </c>
      <c r="J1" s="73" t="s">
        <v>923</v>
      </c>
      <c r="K1" s="73" t="s">
        <v>923</v>
      </c>
      <c r="L1" s="73" t="s">
        <v>923</v>
      </c>
      <c r="M1" s="73" t="s">
        <v>923</v>
      </c>
      <c r="N1" s="73" t="s">
        <v>923</v>
      </c>
    </row>
    <row r="2" spans="1:14" ht="30" customHeight="1">
      <c r="A2" s="73" t="s">
        <v>923</v>
      </c>
      <c r="B2" s="73" t="s">
        <v>923</v>
      </c>
      <c r="C2" s="73" t="s">
        <v>923</v>
      </c>
      <c r="D2" s="73" t="s">
        <v>923</v>
      </c>
      <c r="E2" s="73" t="s">
        <v>923</v>
      </c>
      <c r="F2" s="73" t="s">
        <v>923</v>
      </c>
      <c r="G2" s="73" t="s">
        <v>923</v>
      </c>
      <c r="H2" s="73" t="s">
        <v>923</v>
      </c>
      <c r="I2" s="73" t="s">
        <v>923</v>
      </c>
      <c r="J2" s="73" t="s">
        <v>923</v>
      </c>
      <c r="K2" s="73" t="s">
        <v>923</v>
      </c>
      <c r="L2" s="73" t="s">
        <v>923</v>
      </c>
      <c r="M2" s="73" t="s">
        <v>923</v>
      </c>
      <c r="N2" s="73" t="s">
        <v>923</v>
      </c>
    </row>
    <row r="3" spans="1:14" ht="28.05" customHeight="1">
      <c r="A3" s="74" t="s">
        <v>482</v>
      </c>
      <c r="B3" s="74" t="s">
        <v>482</v>
      </c>
      <c r="C3" s="74" t="s">
        <v>482</v>
      </c>
      <c r="D3" s="74" t="s">
        <v>482</v>
      </c>
      <c r="E3" s="74" t="s">
        <v>482</v>
      </c>
      <c r="F3" s="74" t="s">
        <v>482</v>
      </c>
      <c r="G3" s="74" t="s">
        <v>482</v>
      </c>
      <c r="H3" s="74" t="s">
        <v>482</v>
      </c>
      <c r="I3" s="74" t="s">
        <v>482</v>
      </c>
      <c r="J3" s="74" t="s">
        <v>482</v>
      </c>
      <c r="K3" s="74" t="s">
        <v>482</v>
      </c>
      <c r="L3" s="74" t="s">
        <v>482</v>
      </c>
      <c r="M3" s="74" t="s">
        <v>482</v>
      </c>
      <c r="N3" s="74" t="s">
        <v>482</v>
      </c>
    </row>
    <row r="5" spans="1:14">
      <c r="A5" s="1" t="s">
        <v>56</v>
      </c>
      <c r="B5" s="1"/>
      <c r="C5" s="1" t="s">
        <v>54</v>
      </c>
      <c r="D5" s="1"/>
      <c r="E5" s="1" t="s">
        <v>55</v>
      </c>
      <c r="F5" s="1"/>
      <c r="G5" s="1" t="s">
        <v>244</v>
      </c>
      <c r="H5" s="1"/>
      <c r="I5" s="1" t="s">
        <v>245</v>
      </c>
      <c r="J5" s="1"/>
      <c r="K5" s="1" t="s">
        <v>246</v>
      </c>
      <c r="L5" s="1"/>
    </row>
    <row r="6" spans="1:14" ht="15.6">
      <c r="A6" s="3">
        <f>IFERROR(COUNTIF(F8:F167,"Concluído")/COUNTA(D8:D167),0)</f>
        <v>0</v>
      </c>
      <c r="B6" s="2"/>
      <c r="C6" s="2">
        <f>COUNTA(D8:D167)</f>
        <v>160</v>
      </c>
      <c r="D6" s="2"/>
      <c r="E6" s="2">
        <f>COUNTIF(F8:F167,"Concluído")</f>
        <v>0</v>
      </c>
      <c r="F6" s="2"/>
      <c r="G6" s="2">
        <f>SUM(K8:K167)</f>
        <v>0</v>
      </c>
      <c r="H6" s="2"/>
      <c r="I6" s="2">
        <f>SUM(L8:L167)</f>
        <v>0</v>
      </c>
      <c r="J6" s="2"/>
      <c r="K6" s="3">
        <f>IFERROR(I6/G6,0)</f>
        <v>0</v>
      </c>
      <c r="L6" s="2"/>
    </row>
    <row r="7" spans="1:14" ht="31.95" customHeight="1">
      <c r="A7" s="9" t="s">
        <v>247</v>
      </c>
      <c r="B7" s="10" t="s">
        <v>248</v>
      </c>
      <c r="C7" s="10" t="s">
        <v>249</v>
      </c>
      <c r="D7" s="10" t="s">
        <v>250</v>
      </c>
      <c r="E7" s="10" t="s">
        <v>251</v>
      </c>
      <c r="F7" s="10" t="s">
        <v>252</v>
      </c>
      <c r="G7" s="10" t="s">
        <v>253</v>
      </c>
      <c r="H7" s="10" t="s">
        <v>254</v>
      </c>
      <c r="I7" s="10" t="s">
        <v>255</v>
      </c>
      <c r="J7" s="10" t="s">
        <v>256</v>
      </c>
      <c r="K7" s="10" t="s">
        <v>53</v>
      </c>
      <c r="L7" s="10" t="s">
        <v>245</v>
      </c>
      <c r="M7" s="10" t="s">
        <v>257</v>
      </c>
      <c r="N7" s="10" t="s">
        <v>258</v>
      </c>
    </row>
    <row r="8" spans="1:14" ht="46.05" customHeight="1">
      <c r="A8" s="11" t="s">
        <v>483</v>
      </c>
      <c r="B8" s="8" t="s">
        <v>60</v>
      </c>
      <c r="C8" s="8" t="s">
        <v>924</v>
      </c>
      <c r="D8" s="8" t="s">
        <v>925</v>
      </c>
      <c r="E8" s="44" t="s">
        <v>262</v>
      </c>
      <c r="F8" s="44" t="s">
        <v>263</v>
      </c>
      <c r="G8" s="45"/>
      <c r="H8" s="45"/>
      <c r="I8" s="45"/>
      <c r="J8" s="45"/>
      <c r="K8" s="44"/>
      <c r="L8" s="44"/>
      <c r="M8" s="46" t="str">
        <f t="shared" ref="M8:M39" si="0">IF(OR(K8="",L8=""),"",IFERROR(L8/K8,0))</f>
        <v/>
      </c>
      <c r="N8" s="47"/>
    </row>
    <row r="9" spans="1:14" ht="46.05" customHeight="1">
      <c r="A9" s="11" t="s">
        <v>486</v>
      </c>
      <c r="B9" s="8" t="s">
        <v>60</v>
      </c>
      <c r="C9" s="8" t="s">
        <v>924</v>
      </c>
      <c r="D9" s="8" t="s">
        <v>926</v>
      </c>
      <c r="E9" s="44" t="s">
        <v>262</v>
      </c>
      <c r="F9" s="44" t="s">
        <v>263</v>
      </c>
      <c r="G9" s="45"/>
      <c r="H9" s="45"/>
      <c r="I9" s="45"/>
      <c r="J9" s="45"/>
      <c r="K9" s="44"/>
      <c r="L9" s="44"/>
      <c r="M9" s="46" t="str">
        <f t="shared" si="0"/>
        <v/>
      </c>
      <c r="N9" s="47"/>
    </row>
    <row r="10" spans="1:14" ht="46.05" customHeight="1">
      <c r="A10" s="11" t="s">
        <v>488</v>
      </c>
      <c r="B10" s="8" t="s">
        <v>60</v>
      </c>
      <c r="C10" s="8" t="s">
        <v>924</v>
      </c>
      <c r="D10" s="8" t="s">
        <v>927</v>
      </c>
      <c r="E10" s="44" t="s">
        <v>262</v>
      </c>
      <c r="F10" s="44" t="s">
        <v>263</v>
      </c>
      <c r="G10" s="45"/>
      <c r="H10" s="45"/>
      <c r="I10" s="45"/>
      <c r="J10" s="45"/>
      <c r="K10" s="44"/>
      <c r="L10" s="44"/>
      <c r="M10" s="46" t="str">
        <f t="shared" si="0"/>
        <v/>
      </c>
      <c r="N10" s="47"/>
    </row>
    <row r="11" spans="1:14" ht="46.05" customHeight="1">
      <c r="A11" s="11" t="s">
        <v>490</v>
      </c>
      <c r="B11" s="8" t="s">
        <v>60</v>
      </c>
      <c r="C11" s="8" t="s">
        <v>924</v>
      </c>
      <c r="D11" s="8" t="s">
        <v>928</v>
      </c>
      <c r="E11" s="44" t="s">
        <v>262</v>
      </c>
      <c r="F11" s="44" t="s">
        <v>263</v>
      </c>
      <c r="G11" s="45"/>
      <c r="H11" s="45"/>
      <c r="I11" s="45"/>
      <c r="J11" s="45"/>
      <c r="K11" s="44"/>
      <c r="L11" s="44"/>
      <c r="M11" s="46" t="str">
        <f t="shared" si="0"/>
        <v/>
      </c>
      <c r="N11" s="47"/>
    </row>
    <row r="12" spans="1:14" ht="46.05" customHeight="1">
      <c r="A12" s="11" t="s">
        <v>493</v>
      </c>
      <c r="B12" s="8" t="s">
        <v>60</v>
      </c>
      <c r="C12" s="8" t="s">
        <v>924</v>
      </c>
      <c r="D12" s="8" t="s">
        <v>929</v>
      </c>
      <c r="E12" s="44" t="s">
        <v>262</v>
      </c>
      <c r="F12" s="44" t="s">
        <v>263</v>
      </c>
      <c r="G12" s="45"/>
      <c r="H12" s="45"/>
      <c r="I12" s="45"/>
      <c r="J12" s="45"/>
      <c r="K12" s="44"/>
      <c r="L12" s="44"/>
      <c r="M12" s="46" t="str">
        <f t="shared" si="0"/>
        <v/>
      </c>
      <c r="N12" s="47"/>
    </row>
    <row r="13" spans="1:14" ht="46.05" customHeight="1">
      <c r="A13" s="11" t="s">
        <v>496</v>
      </c>
      <c r="B13" s="8" t="s">
        <v>60</v>
      </c>
      <c r="C13" s="8" t="s">
        <v>924</v>
      </c>
      <c r="D13" s="8" t="s">
        <v>930</v>
      </c>
      <c r="E13" s="44" t="s">
        <v>262</v>
      </c>
      <c r="F13" s="44" t="s">
        <v>263</v>
      </c>
      <c r="G13" s="45"/>
      <c r="H13" s="45"/>
      <c r="I13" s="45"/>
      <c r="J13" s="45"/>
      <c r="K13" s="44"/>
      <c r="L13" s="44"/>
      <c r="M13" s="46" t="str">
        <f t="shared" si="0"/>
        <v/>
      </c>
      <c r="N13" s="47"/>
    </row>
    <row r="14" spans="1:14" ht="46.05" customHeight="1">
      <c r="A14" s="11" t="s">
        <v>498</v>
      </c>
      <c r="B14" s="8" t="s">
        <v>60</v>
      </c>
      <c r="C14" s="8" t="s">
        <v>924</v>
      </c>
      <c r="D14" s="8" t="s">
        <v>931</v>
      </c>
      <c r="E14" s="44" t="s">
        <v>262</v>
      </c>
      <c r="F14" s="44" t="s">
        <v>263</v>
      </c>
      <c r="G14" s="45"/>
      <c r="H14" s="45"/>
      <c r="I14" s="45"/>
      <c r="J14" s="45"/>
      <c r="K14" s="44"/>
      <c r="L14" s="44"/>
      <c r="M14" s="46" t="str">
        <f t="shared" si="0"/>
        <v/>
      </c>
      <c r="N14" s="47"/>
    </row>
    <row r="15" spans="1:14" ht="46.05" customHeight="1">
      <c r="A15" s="11" t="s">
        <v>500</v>
      </c>
      <c r="B15" s="8" t="s">
        <v>60</v>
      </c>
      <c r="C15" s="8" t="s">
        <v>924</v>
      </c>
      <c r="D15" s="8" t="s">
        <v>932</v>
      </c>
      <c r="E15" s="44" t="s">
        <v>262</v>
      </c>
      <c r="F15" s="44" t="s">
        <v>263</v>
      </c>
      <c r="G15" s="45"/>
      <c r="H15" s="45"/>
      <c r="I15" s="45"/>
      <c r="J15" s="45"/>
      <c r="K15" s="44"/>
      <c r="L15" s="44"/>
      <c r="M15" s="46" t="str">
        <f t="shared" si="0"/>
        <v/>
      </c>
      <c r="N15" s="47"/>
    </row>
    <row r="16" spans="1:14" ht="46.05" customHeight="1">
      <c r="A16" s="11" t="s">
        <v>502</v>
      </c>
      <c r="B16" s="8" t="s">
        <v>60</v>
      </c>
      <c r="C16" s="8" t="s">
        <v>933</v>
      </c>
      <c r="D16" s="8" t="s">
        <v>934</v>
      </c>
      <c r="E16" s="44" t="s">
        <v>262</v>
      </c>
      <c r="F16" s="44" t="s">
        <v>263</v>
      </c>
      <c r="G16" s="45"/>
      <c r="H16" s="45"/>
      <c r="I16" s="45"/>
      <c r="J16" s="45"/>
      <c r="K16" s="44"/>
      <c r="L16" s="44"/>
      <c r="M16" s="46" t="str">
        <f t="shared" si="0"/>
        <v/>
      </c>
      <c r="N16" s="47"/>
    </row>
    <row r="17" spans="1:14" ht="46.05" customHeight="1">
      <c r="A17" s="11" t="s">
        <v>504</v>
      </c>
      <c r="B17" s="8" t="s">
        <v>60</v>
      </c>
      <c r="C17" s="8" t="s">
        <v>933</v>
      </c>
      <c r="D17" s="8" t="s">
        <v>935</v>
      </c>
      <c r="E17" s="44" t="s">
        <v>262</v>
      </c>
      <c r="F17" s="44" t="s">
        <v>263</v>
      </c>
      <c r="G17" s="45"/>
      <c r="H17" s="45"/>
      <c r="I17" s="45"/>
      <c r="J17" s="45"/>
      <c r="K17" s="44"/>
      <c r="L17" s="44"/>
      <c r="M17" s="46" t="str">
        <f t="shared" si="0"/>
        <v/>
      </c>
      <c r="N17" s="47"/>
    </row>
    <row r="18" spans="1:14" ht="46.05" customHeight="1">
      <c r="A18" s="11" t="s">
        <v>506</v>
      </c>
      <c r="B18" s="8" t="s">
        <v>60</v>
      </c>
      <c r="C18" s="8" t="s">
        <v>933</v>
      </c>
      <c r="D18" s="8" t="s">
        <v>936</v>
      </c>
      <c r="E18" s="44" t="s">
        <v>262</v>
      </c>
      <c r="F18" s="44" t="s">
        <v>263</v>
      </c>
      <c r="G18" s="45"/>
      <c r="H18" s="45"/>
      <c r="I18" s="45"/>
      <c r="J18" s="45"/>
      <c r="K18" s="44"/>
      <c r="L18" s="44"/>
      <c r="M18" s="46" t="str">
        <f t="shared" si="0"/>
        <v/>
      </c>
      <c r="N18" s="47"/>
    </row>
    <row r="19" spans="1:14" ht="46.05" customHeight="1">
      <c r="A19" s="11" t="s">
        <v>509</v>
      </c>
      <c r="B19" s="8" t="s">
        <v>60</v>
      </c>
      <c r="C19" s="8" t="s">
        <v>933</v>
      </c>
      <c r="D19" s="8" t="s">
        <v>937</v>
      </c>
      <c r="E19" s="44" t="s">
        <v>262</v>
      </c>
      <c r="F19" s="44" t="s">
        <v>263</v>
      </c>
      <c r="G19" s="45"/>
      <c r="H19" s="45"/>
      <c r="I19" s="45"/>
      <c r="J19" s="45"/>
      <c r="K19" s="44"/>
      <c r="L19" s="44"/>
      <c r="M19" s="46" t="str">
        <f t="shared" si="0"/>
        <v/>
      </c>
      <c r="N19" s="47"/>
    </row>
    <row r="20" spans="1:14" ht="46.05" customHeight="1">
      <c r="A20" s="11" t="s">
        <v>511</v>
      </c>
      <c r="B20" s="8" t="s">
        <v>60</v>
      </c>
      <c r="C20" s="8" t="s">
        <v>933</v>
      </c>
      <c r="D20" s="8" t="s">
        <v>938</v>
      </c>
      <c r="E20" s="44" t="s">
        <v>262</v>
      </c>
      <c r="F20" s="44" t="s">
        <v>263</v>
      </c>
      <c r="G20" s="45"/>
      <c r="H20" s="45"/>
      <c r="I20" s="45"/>
      <c r="J20" s="45"/>
      <c r="K20" s="44"/>
      <c r="L20" s="44"/>
      <c r="M20" s="46" t="str">
        <f t="shared" si="0"/>
        <v/>
      </c>
      <c r="N20" s="47"/>
    </row>
    <row r="21" spans="1:14" ht="46.05" customHeight="1">
      <c r="A21" s="11" t="s">
        <v>513</v>
      </c>
      <c r="B21" s="8" t="s">
        <v>60</v>
      </c>
      <c r="C21" s="8" t="s">
        <v>933</v>
      </c>
      <c r="D21" s="8" t="s">
        <v>939</v>
      </c>
      <c r="E21" s="44" t="s">
        <v>262</v>
      </c>
      <c r="F21" s="44" t="s">
        <v>263</v>
      </c>
      <c r="G21" s="45"/>
      <c r="H21" s="45"/>
      <c r="I21" s="45"/>
      <c r="J21" s="45"/>
      <c r="K21" s="44"/>
      <c r="L21" s="44"/>
      <c r="M21" s="46" t="str">
        <f t="shared" si="0"/>
        <v/>
      </c>
      <c r="N21" s="47"/>
    </row>
    <row r="22" spans="1:14" ht="46.05" customHeight="1">
      <c r="A22" s="11" t="s">
        <v>515</v>
      </c>
      <c r="B22" s="8" t="s">
        <v>60</v>
      </c>
      <c r="C22" s="8" t="s">
        <v>933</v>
      </c>
      <c r="D22" s="8" t="s">
        <v>940</v>
      </c>
      <c r="E22" s="44" t="s">
        <v>262</v>
      </c>
      <c r="F22" s="44" t="s">
        <v>263</v>
      </c>
      <c r="G22" s="45"/>
      <c r="H22" s="45"/>
      <c r="I22" s="45"/>
      <c r="J22" s="45"/>
      <c r="K22" s="44"/>
      <c r="L22" s="44"/>
      <c r="M22" s="46" t="str">
        <f t="shared" si="0"/>
        <v/>
      </c>
      <c r="N22" s="47"/>
    </row>
    <row r="23" spans="1:14" ht="46.05" customHeight="1">
      <c r="A23" s="11" t="s">
        <v>518</v>
      </c>
      <c r="B23" s="8" t="s">
        <v>60</v>
      </c>
      <c r="C23" s="8" t="s">
        <v>933</v>
      </c>
      <c r="D23" s="8" t="s">
        <v>941</v>
      </c>
      <c r="E23" s="44" t="s">
        <v>262</v>
      </c>
      <c r="F23" s="44" t="s">
        <v>263</v>
      </c>
      <c r="G23" s="45"/>
      <c r="H23" s="45"/>
      <c r="I23" s="45"/>
      <c r="J23" s="45"/>
      <c r="K23" s="44"/>
      <c r="L23" s="44"/>
      <c r="M23" s="46" t="str">
        <f t="shared" si="0"/>
        <v/>
      </c>
      <c r="N23" s="47"/>
    </row>
    <row r="24" spans="1:14" ht="46.05" customHeight="1">
      <c r="A24" s="11" t="s">
        <v>520</v>
      </c>
      <c r="B24" s="8" t="s">
        <v>60</v>
      </c>
      <c r="C24" s="8" t="s">
        <v>933</v>
      </c>
      <c r="D24" s="8" t="s">
        <v>942</v>
      </c>
      <c r="E24" s="44" t="s">
        <v>262</v>
      </c>
      <c r="F24" s="44" t="s">
        <v>263</v>
      </c>
      <c r="G24" s="45"/>
      <c r="H24" s="45"/>
      <c r="I24" s="45"/>
      <c r="J24" s="45"/>
      <c r="K24" s="44"/>
      <c r="L24" s="44"/>
      <c r="M24" s="46" t="str">
        <f t="shared" si="0"/>
        <v/>
      </c>
      <c r="N24" s="47"/>
    </row>
    <row r="25" spans="1:14" ht="46.05" customHeight="1">
      <c r="A25" s="11" t="s">
        <v>522</v>
      </c>
      <c r="B25" s="8" t="s">
        <v>60</v>
      </c>
      <c r="C25" s="8" t="s">
        <v>933</v>
      </c>
      <c r="D25" s="8" t="s">
        <v>943</v>
      </c>
      <c r="E25" s="44" t="s">
        <v>262</v>
      </c>
      <c r="F25" s="44" t="s">
        <v>263</v>
      </c>
      <c r="G25" s="45"/>
      <c r="H25" s="45"/>
      <c r="I25" s="45"/>
      <c r="J25" s="45"/>
      <c r="K25" s="44"/>
      <c r="L25" s="44"/>
      <c r="M25" s="46" t="str">
        <f t="shared" si="0"/>
        <v/>
      </c>
      <c r="N25" s="47"/>
    </row>
    <row r="26" spans="1:14" ht="46.05" customHeight="1">
      <c r="A26" s="11" t="s">
        <v>525</v>
      </c>
      <c r="B26" s="8" t="s">
        <v>60</v>
      </c>
      <c r="C26" s="8" t="s">
        <v>933</v>
      </c>
      <c r="D26" s="8" t="s">
        <v>944</v>
      </c>
      <c r="E26" s="44" t="s">
        <v>262</v>
      </c>
      <c r="F26" s="44" t="s">
        <v>263</v>
      </c>
      <c r="G26" s="45"/>
      <c r="H26" s="45"/>
      <c r="I26" s="45"/>
      <c r="J26" s="45"/>
      <c r="K26" s="44"/>
      <c r="L26" s="44"/>
      <c r="M26" s="46" t="str">
        <f t="shared" si="0"/>
        <v/>
      </c>
      <c r="N26" s="47"/>
    </row>
    <row r="27" spans="1:14" ht="46.05" customHeight="1">
      <c r="A27" s="11" t="s">
        <v>527</v>
      </c>
      <c r="B27" s="8" t="s">
        <v>60</v>
      </c>
      <c r="C27" s="8" t="s">
        <v>933</v>
      </c>
      <c r="D27" s="8" t="s">
        <v>945</v>
      </c>
      <c r="E27" s="44" t="s">
        <v>262</v>
      </c>
      <c r="F27" s="44" t="s">
        <v>263</v>
      </c>
      <c r="G27" s="45"/>
      <c r="H27" s="45"/>
      <c r="I27" s="45"/>
      <c r="J27" s="45"/>
      <c r="K27" s="44"/>
      <c r="L27" s="44"/>
      <c r="M27" s="46" t="str">
        <f t="shared" si="0"/>
        <v/>
      </c>
      <c r="N27" s="47"/>
    </row>
    <row r="28" spans="1:14" ht="46.05" customHeight="1">
      <c r="A28" s="11" t="s">
        <v>529</v>
      </c>
      <c r="B28" s="8" t="s">
        <v>60</v>
      </c>
      <c r="C28" s="8" t="s">
        <v>933</v>
      </c>
      <c r="D28" s="8" t="s">
        <v>946</v>
      </c>
      <c r="E28" s="44" t="s">
        <v>262</v>
      </c>
      <c r="F28" s="44" t="s">
        <v>263</v>
      </c>
      <c r="G28" s="45"/>
      <c r="H28" s="45"/>
      <c r="I28" s="45"/>
      <c r="J28" s="45"/>
      <c r="K28" s="44"/>
      <c r="L28" s="44"/>
      <c r="M28" s="46" t="str">
        <f t="shared" si="0"/>
        <v/>
      </c>
      <c r="N28" s="47"/>
    </row>
    <row r="29" spans="1:14" ht="46.05" customHeight="1">
      <c r="A29" s="11" t="s">
        <v>531</v>
      </c>
      <c r="B29" s="8" t="s">
        <v>60</v>
      </c>
      <c r="C29" s="8" t="s">
        <v>933</v>
      </c>
      <c r="D29" s="8" t="s">
        <v>947</v>
      </c>
      <c r="E29" s="44" t="s">
        <v>262</v>
      </c>
      <c r="F29" s="44" t="s">
        <v>263</v>
      </c>
      <c r="G29" s="45"/>
      <c r="H29" s="45"/>
      <c r="I29" s="45"/>
      <c r="J29" s="45"/>
      <c r="K29" s="44"/>
      <c r="L29" s="44"/>
      <c r="M29" s="46" t="str">
        <f t="shared" si="0"/>
        <v/>
      </c>
      <c r="N29" s="47"/>
    </row>
    <row r="30" spans="1:14" ht="46.05" customHeight="1">
      <c r="A30" s="11" t="s">
        <v>533</v>
      </c>
      <c r="B30" s="8" t="s">
        <v>60</v>
      </c>
      <c r="C30" s="8" t="s">
        <v>933</v>
      </c>
      <c r="D30" s="8" t="s">
        <v>948</v>
      </c>
      <c r="E30" s="44" t="s">
        <v>262</v>
      </c>
      <c r="F30" s="44" t="s">
        <v>263</v>
      </c>
      <c r="G30" s="45"/>
      <c r="H30" s="45"/>
      <c r="I30" s="45"/>
      <c r="J30" s="45"/>
      <c r="K30" s="44"/>
      <c r="L30" s="44"/>
      <c r="M30" s="46" t="str">
        <f t="shared" si="0"/>
        <v/>
      </c>
      <c r="N30" s="47"/>
    </row>
    <row r="31" spans="1:14" ht="46.05" customHeight="1">
      <c r="A31" s="11" t="s">
        <v>535</v>
      </c>
      <c r="B31" s="8" t="s">
        <v>60</v>
      </c>
      <c r="C31" s="8" t="s">
        <v>933</v>
      </c>
      <c r="D31" s="8" t="s">
        <v>949</v>
      </c>
      <c r="E31" s="44" t="s">
        <v>262</v>
      </c>
      <c r="F31" s="44" t="s">
        <v>263</v>
      </c>
      <c r="G31" s="45"/>
      <c r="H31" s="45"/>
      <c r="I31" s="45"/>
      <c r="J31" s="45"/>
      <c r="K31" s="44"/>
      <c r="L31" s="44"/>
      <c r="M31" s="46" t="str">
        <f t="shared" si="0"/>
        <v/>
      </c>
      <c r="N31" s="47"/>
    </row>
    <row r="32" spans="1:14" ht="46.05" customHeight="1">
      <c r="A32" s="11" t="s">
        <v>568</v>
      </c>
      <c r="B32" s="8" t="s">
        <v>60</v>
      </c>
      <c r="C32" s="8" t="s">
        <v>933</v>
      </c>
      <c r="D32" s="8" t="s">
        <v>950</v>
      </c>
      <c r="E32" s="44" t="s">
        <v>262</v>
      </c>
      <c r="F32" s="44" t="s">
        <v>263</v>
      </c>
      <c r="G32" s="45"/>
      <c r="H32" s="45"/>
      <c r="I32" s="45"/>
      <c r="J32" s="45"/>
      <c r="K32" s="44"/>
      <c r="L32" s="44"/>
      <c r="M32" s="46" t="str">
        <f t="shared" si="0"/>
        <v/>
      </c>
      <c r="N32" s="47"/>
    </row>
    <row r="33" spans="1:14" ht="46.05" customHeight="1">
      <c r="A33" s="11" t="s">
        <v>570</v>
      </c>
      <c r="B33" s="8" t="s">
        <v>60</v>
      </c>
      <c r="C33" s="8" t="s">
        <v>933</v>
      </c>
      <c r="D33" s="8" t="s">
        <v>951</v>
      </c>
      <c r="E33" s="44" t="s">
        <v>262</v>
      </c>
      <c r="F33" s="44" t="s">
        <v>263</v>
      </c>
      <c r="G33" s="45"/>
      <c r="H33" s="45"/>
      <c r="I33" s="45"/>
      <c r="J33" s="45"/>
      <c r="K33" s="44"/>
      <c r="L33" s="44"/>
      <c r="M33" s="46" t="str">
        <f t="shared" si="0"/>
        <v/>
      </c>
      <c r="N33" s="47"/>
    </row>
    <row r="34" spans="1:14" ht="46.05" customHeight="1">
      <c r="A34" s="11" t="s">
        <v>572</v>
      </c>
      <c r="B34" s="8" t="s">
        <v>60</v>
      </c>
      <c r="C34" s="8" t="s">
        <v>933</v>
      </c>
      <c r="D34" s="8" t="s">
        <v>952</v>
      </c>
      <c r="E34" s="44" t="s">
        <v>262</v>
      </c>
      <c r="F34" s="44" t="s">
        <v>263</v>
      </c>
      <c r="G34" s="45"/>
      <c r="H34" s="45"/>
      <c r="I34" s="45"/>
      <c r="J34" s="45"/>
      <c r="K34" s="44"/>
      <c r="L34" s="44"/>
      <c r="M34" s="46" t="str">
        <f t="shared" si="0"/>
        <v/>
      </c>
      <c r="N34" s="47"/>
    </row>
    <row r="35" spans="1:14" ht="46.05" customHeight="1">
      <c r="A35" s="11" t="s">
        <v>574</v>
      </c>
      <c r="B35" s="8" t="s">
        <v>60</v>
      </c>
      <c r="C35" s="8" t="s">
        <v>933</v>
      </c>
      <c r="D35" s="8" t="s">
        <v>953</v>
      </c>
      <c r="E35" s="44" t="s">
        <v>262</v>
      </c>
      <c r="F35" s="44" t="s">
        <v>263</v>
      </c>
      <c r="G35" s="45"/>
      <c r="H35" s="45"/>
      <c r="I35" s="45"/>
      <c r="J35" s="45"/>
      <c r="K35" s="44"/>
      <c r="L35" s="44"/>
      <c r="M35" s="46" t="str">
        <f t="shared" si="0"/>
        <v/>
      </c>
      <c r="N35" s="47"/>
    </row>
    <row r="36" spans="1:14" ht="46.05" customHeight="1">
      <c r="A36" s="11" t="s">
        <v>576</v>
      </c>
      <c r="B36" s="8" t="s">
        <v>60</v>
      </c>
      <c r="C36" s="8" t="s">
        <v>933</v>
      </c>
      <c r="D36" s="8" t="s">
        <v>954</v>
      </c>
      <c r="E36" s="44" t="s">
        <v>262</v>
      </c>
      <c r="F36" s="44" t="s">
        <v>263</v>
      </c>
      <c r="G36" s="45"/>
      <c r="H36" s="45"/>
      <c r="I36" s="45"/>
      <c r="J36" s="45"/>
      <c r="K36" s="44"/>
      <c r="L36" s="44"/>
      <c r="M36" s="46" t="str">
        <f t="shared" si="0"/>
        <v/>
      </c>
      <c r="N36" s="47"/>
    </row>
    <row r="37" spans="1:14" ht="46.05" customHeight="1">
      <c r="A37" s="11" t="s">
        <v>614</v>
      </c>
      <c r="B37" s="8" t="s">
        <v>60</v>
      </c>
      <c r="C37" s="8" t="s">
        <v>933</v>
      </c>
      <c r="D37" s="8" t="s">
        <v>955</v>
      </c>
      <c r="E37" s="44" t="s">
        <v>262</v>
      </c>
      <c r="F37" s="44" t="s">
        <v>263</v>
      </c>
      <c r="G37" s="45"/>
      <c r="H37" s="45"/>
      <c r="I37" s="45"/>
      <c r="J37" s="45"/>
      <c r="K37" s="44"/>
      <c r="L37" s="44"/>
      <c r="M37" s="46" t="str">
        <f t="shared" si="0"/>
        <v/>
      </c>
      <c r="N37" s="47"/>
    </row>
    <row r="38" spans="1:14" ht="46.05" customHeight="1">
      <c r="A38" s="11" t="s">
        <v>616</v>
      </c>
      <c r="B38" s="8" t="s">
        <v>60</v>
      </c>
      <c r="C38" s="8" t="s">
        <v>956</v>
      </c>
      <c r="D38" s="8" t="s">
        <v>957</v>
      </c>
      <c r="E38" s="44" t="s">
        <v>262</v>
      </c>
      <c r="F38" s="44" t="s">
        <v>263</v>
      </c>
      <c r="G38" s="45"/>
      <c r="H38" s="45"/>
      <c r="I38" s="45"/>
      <c r="J38" s="45"/>
      <c r="K38" s="44"/>
      <c r="L38" s="44"/>
      <c r="M38" s="46" t="str">
        <f t="shared" si="0"/>
        <v/>
      </c>
      <c r="N38" s="47"/>
    </row>
    <row r="39" spans="1:14" ht="46.05" customHeight="1">
      <c r="A39" s="11" t="s">
        <v>619</v>
      </c>
      <c r="B39" s="8" t="s">
        <v>60</v>
      </c>
      <c r="C39" s="8" t="s">
        <v>956</v>
      </c>
      <c r="D39" s="8" t="s">
        <v>958</v>
      </c>
      <c r="E39" s="44" t="s">
        <v>262</v>
      </c>
      <c r="F39" s="44" t="s">
        <v>263</v>
      </c>
      <c r="G39" s="45"/>
      <c r="H39" s="45"/>
      <c r="I39" s="45"/>
      <c r="J39" s="45"/>
      <c r="K39" s="44"/>
      <c r="L39" s="44"/>
      <c r="M39" s="46" t="str">
        <f t="shared" si="0"/>
        <v/>
      </c>
      <c r="N39" s="47"/>
    </row>
    <row r="40" spans="1:14" ht="46.05" customHeight="1">
      <c r="A40" s="11" t="s">
        <v>622</v>
      </c>
      <c r="B40" s="8" t="s">
        <v>60</v>
      </c>
      <c r="C40" s="8" t="s">
        <v>956</v>
      </c>
      <c r="D40" s="8" t="s">
        <v>959</v>
      </c>
      <c r="E40" s="44" t="s">
        <v>262</v>
      </c>
      <c r="F40" s="44" t="s">
        <v>263</v>
      </c>
      <c r="G40" s="45"/>
      <c r="H40" s="45"/>
      <c r="I40" s="45"/>
      <c r="J40" s="45"/>
      <c r="K40" s="44"/>
      <c r="L40" s="44"/>
      <c r="M40" s="46" t="str">
        <f t="shared" ref="M40:M71" si="1">IF(OR(K40="",L40=""),"",IFERROR(L40/K40,0))</f>
        <v/>
      </c>
      <c r="N40" s="47"/>
    </row>
    <row r="41" spans="1:14" ht="46.05" customHeight="1">
      <c r="A41" s="11" t="s">
        <v>624</v>
      </c>
      <c r="B41" s="8" t="s">
        <v>60</v>
      </c>
      <c r="C41" s="8" t="s">
        <v>956</v>
      </c>
      <c r="D41" s="8" t="s">
        <v>960</v>
      </c>
      <c r="E41" s="44" t="s">
        <v>262</v>
      </c>
      <c r="F41" s="44" t="s">
        <v>263</v>
      </c>
      <c r="G41" s="45"/>
      <c r="H41" s="45"/>
      <c r="I41" s="45"/>
      <c r="J41" s="45"/>
      <c r="K41" s="44"/>
      <c r="L41" s="44"/>
      <c r="M41" s="46" t="str">
        <f t="shared" si="1"/>
        <v/>
      </c>
      <c r="N41" s="47"/>
    </row>
    <row r="42" spans="1:14" ht="46.05" customHeight="1">
      <c r="A42" s="11" t="s">
        <v>626</v>
      </c>
      <c r="B42" s="8" t="s">
        <v>60</v>
      </c>
      <c r="C42" s="8" t="s">
        <v>956</v>
      </c>
      <c r="D42" s="8" t="s">
        <v>796</v>
      </c>
      <c r="E42" s="44" t="s">
        <v>262</v>
      </c>
      <c r="F42" s="44" t="s">
        <v>263</v>
      </c>
      <c r="G42" s="45"/>
      <c r="H42" s="45"/>
      <c r="I42" s="45"/>
      <c r="J42" s="45"/>
      <c r="K42" s="44"/>
      <c r="L42" s="44"/>
      <c r="M42" s="46" t="str">
        <f t="shared" si="1"/>
        <v/>
      </c>
      <c r="N42" s="47"/>
    </row>
    <row r="43" spans="1:14" ht="46.05" customHeight="1">
      <c r="A43" s="11" t="s">
        <v>628</v>
      </c>
      <c r="B43" s="8" t="s">
        <v>60</v>
      </c>
      <c r="C43" s="8" t="s">
        <v>956</v>
      </c>
      <c r="D43" s="8" t="s">
        <v>961</v>
      </c>
      <c r="E43" s="44" t="s">
        <v>262</v>
      </c>
      <c r="F43" s="44" t="s">
        <v>263</v>
      </c>
      <c r="G43" s="45"/>
      <c r="H43" s="45"/>
      <c r="I43" s="45"/>
      <c r="J43" s="45"/>
      <c r="K43" s="44"/>
      <c r="L43" s="44"/>
      <c r="M43" s="46" t="str">
        <f t="shared" si="1"/>
        <v/>
      </c>
      <c r="N43" s="47"/>
    </row>
    <row r="44" spans="1:14" ht="46.05" customHeight="1">
      <c r="A44" s="11" t="s">
        <v>630</v>
      </c>
      <c r="B44" s="8" t="s">
        <v>60</v>
      </c>
      <c r="C44" s="8" t="s">
        <v>956</v>
      </c>
      <c r="D44" s="8" t="s">
        <v>901</v>
      </c>
      <c r="E44" s="44" t="s">
        <v>262</v>
      </c>
      <c r="F44" s="44" t="s">
        <v>263</v>
      </c>
      <c r="G44" s="45"/>
      <c r="H44" s="45"/>
      <c r="I44" s="45"/>
      <c r="J44" s="45"/>
      <c r="K44" s="44"/>
      <c r="L44" s="44"/>
      <c r="M44" s="46" t="str">
        <f t="shared" si="1"/>
        <v/>
      </c>
      <c r="N44" s="47"/>
    </row>
    <row r="45" spans="1:14" ht="46.05" customHeight="1">
      <c r="A45" s="11" t="s">
        <v>632</v>
      </c>
      <c r="B45" s="8" t="s">
        <v>60</v>
      </c>
      <c r="C45" s="8" t="s">
        <v>956</v>
      </c>
      <c r="D45" s="8" t="s">
        <v>962</v>
      </c>
      <c r="E45" s="44" t="s">
        <v>262</v>
      </c>
      <c r="F45" s="44" t="s">
        <v>263</v>
      </c>
      <c r="G45" s="45"/>
      <c r="H45" s="45"/>
      <c r="I45" s="45"/>
      <c r="J45" s="45"/>
      <c r="K45" s="44"/>
      <c r="L45" s="44"/>
      <c r="M45" s="46" t="str">
        <f t="shared" si="1"/>
        <v/>
      </c>
      <c r="N45" s="47"/>
    </row>
    <row r="46" spans="1:14" ht="46.05" customHeight="1">
      <c r="A46" s="11" t="s">
        <v>634</v>
      </c>
      <c r="B46" s="8" t="s">
        <v>60</v>
      </c>
      <c r="C46" s="8" t="s">
        <v>956</v>
      </c>
      <c r="D46" s="8" t="s">
        <v>963</v>
      </c>
      <c r="E46" s="44" t="s">
        <v>262</v>
      </c>
      <c r="F46" s="44" t="s">
        <v>263</v>
      </c>
      <c r="G46" s="45"/>
      <c r="H46" s="45"/>
      <c r="I46" s="45"/>
      <c r="J46" s="45"/>
      <c r="K46" s="44"/>
      <c r="L46" s="44"/>
      <c r="M46" s="46" t="str">
        <f t="shared" si="1"/>
        <v/>
      </c>
      <c r="N46" s="47"/>
    </row>
    <row r="47" spans="1:14" ht="46.05" customHeight="1">
      <c r="A47" s="11" t="s">
        <v>636</v>
      </c>
      <c r="B47" s="8" t="s">
        <v>60</v>
      </c>
      <c r="C47" s="8" t="s">
        <v>956</v>
      </c>
      <c r="D47" s="8" t="s">
        <v>964</v>
      </c>
      <c r="E47" s="44" t="s">
        <v>262</v>
      </c>
      <c r="F47" s="44" t="s">
        <v>263</v>
      </c>
      <c r="G47" s="45"/>
      <c r="H47" s="45"/>
      <c r="I47" s="45"/>
      <c r="J47" s="45"/>
      <c r="K47" s="44"/>
      <c r="L47" s="44"/>
      <c r="M47" s="46" t="str">
        <f t="shared" si="1"/>
        <v/>
      </c>
      <c r="N47" s="47"/>
    </row>
    <row r="48" spans="1:14" ht="46.05" customHeight="1">
      <c r="A48" s="11" t="s">
        <v>639</v>
      </c>
      <c r="B48" s="8" t="s">
        <v>60</v>
      </c>
      <c r="C48" s="8" t="s">
        <v>956</v>
      </c>
      <c r="D48" s="8" t="s">
        <v>915</v>
      </c>
      <c r="E48" s="44" t="s">
        <v>262</v>
      </c>
      <c r="F48" s="44" t="s">
        <v>263</v>
      </c>
      <c r="G48" s="45"/>
      <c r="H48" s="45"/>
      <c r="I48" s="45"/>
      <c r="J48" s="45"/>
      <c r="K48" s="44"/>
      <c r="L48" s="44"/>
      <c r="M48" s="46" t="str">
        <f t="shared" si="1"/>
        <v/>
      </c>
      <c r="N48" s="47"/>
    </row>
    <row r="49" spans="1:14" ht="46.05" customHeight="1">
      <c r="A49" s="11" t="s">
        <v>641</v>
      </c>
      <c r="B49" s="8" t="s">
        <v>60</v>
      </c>
      <c r="C49" s="8" t="s">
        <v>956</v>
      </c>
      <c r="D49" s="8" t="s">
        <v>917</v>
      </c>
      <c r="E49" s="44" t="s">
        <v>262</v>
      </c>
      <c r="F49" s="44" t="s">
        <v>263</v>
      </c>
      <c r="G49" s="45"/>
      <c r="H49" s="45"/>
      <c r="I49" s="45"/>
      <c r="J49" s="45"/>
      <c r="K49" s="44"/>
      <c r="L49" s="44"/>
      <c r="M49" s="46" t="str">
        <f t="shared" si="1"/>
        <v/>
      </c>
      <c r="N49" s="47"/>
    </row>
    <row r="50" spans="1:14" ht="46.05" customHeight="1">
      <c r="A50" s="11" t="s">
        <v>644</v>
      </c>
      <c r="B50" s="8" t="s">
        <v>60</v>
      </c>
      <c r="C50" s="8" t="s">
        <v>956</v>
      </c>
      <c r="D50" s="8" t="s">
        <v>715</v>
      </c>
      <c r="E50" s="44" t="s">
        <v>262</v>
      </c>
      <c r="F50" s="44" t="s">
        <v>263</v>
      </c>
      <c r="G50" s="45"/>
      <c r="H50" s="45"/>
      <c r="I50" s="45"/>
      <c r="J50" s="45"/>
      <c r="K50" s="44"/>
      <c r="L50" s="44"/>
      <c r="M50" s="46" t="str">
        <f t="shared" si="1"/>
        <v/>
      </c>
      <c r="N50" s="47"/>
    </row>
    <row r="51" spans="1:14" ht="46.05" customHeight="1">
      <c r="A51" s="11" t="s">
        <v>646</v>
      </c>
      <c r="B51" s="8" t="s">
        <v>60</v>
      </c>
      <c r="C51" s="8" t="s">
        <v>956</v>
      </c>
      <c r="D51" s="8" t="s">
        <v>965</v>
      </c>
      <c r="E51" s="44" t="s">
        <v>262</v>
      </c>
      <c r="F51" s="44" t="s">
        <v>263</v>
      </c>
      <c r="G51" s="45"/>
      <c r="H51" s="45"/>
      <c r="I51" s="45"/>
      <c r="J51" s="45"/>
      <c r="K51" s="44"/>
      <c r="L51" s="44"/>
      <c r="M51" s="46" t="str">
        <f t="shared" si="1"/>
        <v/>
      </c>
      <c r="N51" s="47"/>
    </row>
    <row r="52" spans="1:14" ht="46.05" customHeight="1">
      <c r="A52" s="11" t="s">
        <v>649</v>
      </c>
      <c r="B52" s="8" t="s">
        <v>60</v>
      </c>
      <c r="C52" s="8" t="s">
        <v>956</v>
      </c>
      <c r="D52" s="8" t="s">
        <v>966</v>
      </c>
      <c r="E52" s="44" t="s">
        <v>262</v>
      </c>
      <c r="F52" s="44" t="s">
        <v>263</v>
      </c>
      <c r="G52" s="45"/>
      <c r="H52" s="45"/>
      <c r="I52" s="45"/>
      <c r="J52" s="45"/>
      <c r="K52" s="44"/>
      <c r="L52" s="44"/>
      <c r="M52" s="46" t="str">
        <f t="shared" si="1"/>
        <v/>
      </c>
      <c r="N52" s="47"/>
    </row>
    <row r="53" spans="1:14" ht="46.05" customHeight="1">
      <c r="A53" s="11" t="s">
        <v>651</v>
      </c>
      <c r="B53" s="8" t="s">
        <v>60</v>
      </c>
      <c r="C53" s="8" t="s">
        <v>967</v>
      </c>
      <c r="D53" s="8" t="s">
        <v>968</v>
      </c>
      <c r="E53" s="44" t="s">
        <v>262</v>
      </c>
      <c r="F53" s="44" t="s">
        <v>263</v>
      </c>
      <c r="G53" s="45"/>
      <c r="H53" s="45"/>
      <c r="I53" s="45"/>
      <c r="J53" s="45"/>
      <c r="K53" s="44"/>
      <c r="L53" s="44"/>
      <c r="M53" s="46" t="str">
        <f t="shared" si="1"/>
        <v/>
      </c>
      <c r="N53" s="47"/>
    </row>
    <row r="54" spans="1:14" ht="46.05" customHeight="1">
      <c r="A54" s="11" t="s">
        <v>653</v>
      </c>
      <c r="B54" s="8" t="s">
        <v>60</v>
      </c>
      <c r="C54" s="8" t="s">
        <v>967</v>
      </c>
      <c r="D54" s="8" t="s">
        <v>969</v>
      </c>
      <c r="E54" s="44" t="s">
        <v>262</v>
      </c>
      <c r="F54" s="44" t="s">
        <v>263</v>
      </c>
      <c r="G54" s="45"/>
      <c r="H54" s="45"/>
      <c r="I54" s="45"/>
      <c r="J54" s="45"/>
      <c r="K54" s="44"/>
      <c r="L54" s="44"/>
      <c r="M54" s="46" t="str">
        <f t="shared" si="1"/>
        <v/>
      </c>
      <c r="N54" s="47"/>
    </row>
    <row r="55" spans="1:14" ht="46.05" customHeight="1">
      <c r="A55" s="11" t="s">
        <v>656</v>
      </c>
      <c r="B55" s="8" t="s">
        <v>60</v>
      </c>
      <c r="C55" s="8" t="s">
        <v>967</v>
      </c>
      <c r="D55" s="8" t="s">
        <v>780</v>
      </c>
      <c r="E55" s="44" t="s">
        <v>262</v>
      </c>
      <c r="F55" s="44" t="s">
        <v>263</v>
      </c>
      <c r="G55" s="45"/>
      <c r="H55" s="45"/>
      <c r="I55" s="45"/>
      <c r="J55" s="45"/>
      <c r="K55" s="44"/>
      <c r="L55" s="44"/>
      <c r="M55" s="46" t="str">
        <f t="shared" si="1"/>
        <v/>
      </c>
      <c r="N55" s="47"/>
    </row>
    <row r="56" spans="1:14" ht="46.05" customHeight="1">
      <c r="A56" s="11" t="s">
        <v>658</v>
      </c>
      <c r="B56" s="8" t="s">
        <v>60</v>
      </c>
      <c r="C56" s="8" t="s">
        <v>967</v>
      </c>
      <c r="D56" s="8" t="s">
        <v>970</v>
      </c>
      <c r="E56" s="44" t="s">
        <v>262</v>
      </c>
      <c r="F56" s="44" t="s">
        <v>263</v>
      </c>
      <c r="G56" s="45"/>
      <c r="H56" s="45"/>
      <c r="I56" s="45"/>
      <c r="J56" s="45"/>
      <c r="K56" s="44"/>
      <c r="L56" s="44"/>
      <c r="M56" s="46" t="str">
        <f t="shared" si="1"/>
        <v/>
      </c>
      <c r="N56" s="47"/>
    </row>
    <row r="57" spans="1:14" ht="46.05" customHeight="1">
      <c r="A57" s="11" t="s">
        <v>660</v>
      </c>
      <c r="B57" s="8" t="s">
        <v>60</v>
      </c>
      <c r="C57" s="8" t="s">
        <v>967</v>
      </c>
      <c r="D57" s="8" t="s">
        <v>971</v>
      </c>
      <c r="E57" s="44" t="s">
        <v>262</v>
      </c>
      <c r="F57" s="44" t="s">
        <v>263</v>
      </c>
      <c r="G57" s="45"/>
      <c r="H57" s="45"/>
      <c r="I57" s="45"/>
      <c r="J57" s="45"/>
      <c r="K57" s="44"/>
      <c r="L57" s="44"/>
      <c r="M57" s="46" t="str">
        <f t="shared" si="1"/>
        <v/>
      </c>
      <c r="N57" s="47"/>
    </row>
    <row r="58" spans="1:14" ht="46.05" customHeight="1">
      <c r="A58" s="11" t="s">
        <v>662</v>
      </c>
      <c r="B58" s="8" t="s">
        <v>60</v>
      </c>
      <c r="C58" s="8" t="s">
        <v>967</v>
      </c>
      <c r="D58" s="8" t="s">
        <v>972</v>
      </c>
      <c r="E58" s="44" t="s">
        <v>262</v>
      </c>
      <c r="F58" s="44" t="s">
        <v>263</v>
      </c>
      <c r="G58" s="45"/>
      <c r="H58" s="45"/>
      <c r="I58" s="45"/>
      <c r="J58" s="45"/>
      <c r="K58" s="44"/>
      <c r="L58" s="44"/>
      <c r="M58" s="46" t="str">
        <f t="shared" si="1"/>
        <v/>
      </c>
      <c r="N58" s="47"/>
    </row>
    <row r="59" spans="1:14" ht="46.05" customHeight="1">
      <c r="A59" s="11" t="s">
        <v>664</v>
      </c>
      <c r="B59" s="8" t="s">
        <v>60</v>
      </c>
      <c r="C59" s="8" t="s">
        <v>967</v>
      </c>
      <c r="D59" s="8" t="s">
        <v>806</v>
      </c>
      <c r="E59" s="44" t="s">
        <v>262</v>
      </c>
      <c r="F59" s="44" t="s">
        <v>263</v>
      </c>
      <c r="G59" s="45"/>
      <c r="H59" s="45"/>
      <c r="I59" s="45"/>
      <c r="J59" s="45"/>
      <c r="K59" s="44"/>
      <c r="L59" s="44"/>
      <c r="M59" s="46" t="str">
        <f t="shared" si="1"/>
        <v/>
      </c>
      <c r="N59" s="47"/>
    </row>
    <row r="60" spans="1:14" ht="46.05" customHeight="1">
      <c r="A60" s="11" t="s">
        <v>666</v>
      </c>
      <c r="B60" s="8" t="s">
        <v>60</v>
      </c>
      <c r="C60" s="8" t="s">
        <v>967</v>
      </c>
      <c r="D60" s="8" t="s">
        <v>973</v>
      </c>
      <c r="E60" s="44" t="s">
        <v>262</v>
      </c>
      <c r="F60" s="44" t="s">
        <v>263</v>
      </c>
      <c r="G60" s="45"/>
      <c r="H60" s="45"/>
      <c r="I60" s="45"/>
      <c r="J60" s="45"/>
      <c r="K60" s="44"/>
      <c r="L60" s="44"/>
      <c r="M60" s="46" t="str">
        <f t="shared" si="1"/>
        <v/>
      </c>
      <c r="N60" s="47"/>
    </row>
    <row r="61" spans="1:14" ht="46.05" customHeight="1">
      <c r="A61" s="11" t="s">
        <v>668</v>
      </c>
      <c r="B61" s="8" t="s">
        <v>60</v>
      </c>
      <c r="C61" s="8" t="s">
        <v>967</v>
      </c>
      <c r="D61" s="8" t="s">
        <v>974</v>
      </c>
      <c r="E61" s="44" t="s">
        <v>262</v>
      </c>
      <c r="F61" s="44" t="s">
        <v>263</v>
      </c>
      <c r="G61" s="45"/>
      <c r="H61" s="45"/>
      <c r="I61" s="45"/>
      <c r="J61" s="45"/>
      <c r="K61" s="44"/>
      <c r="L61" s="44"/>
      <c r="M61" s="46" t="str">
        <f t="shared" si="1"/>
        <v/>
      </c>
      <c r="N61" s="47"/>
    </row>
    <row r="62" spans="1:14" ht="46.05" customHeight="1">
      <c r="A62" s="11" t="s">
        <v>670</v>
      </c>
      <c r="B62" s="8" t="s">
        <v>60</v>
      </c>
      <c r="C62" s="8" t="s">
        <v>967</v>
      </c>
      <c r="D62" s="8" t="s">
        <v>975</v>
      </c>
      <c r="E62" s="44" t="s">
        <v>262</v>
      </c>
      <c r="F62" s="44" t="s">
        <v>263</v>
      </c>
      <c r="G62" s="45"/>
      <c r="H62" s="45"/>
      <c r="I62" s="45"/>
      <c r="J62" s="45"/>
      <c r="K62" s="44"/>
      <c r="L62" s="44"/>
      <c r="M62" s="46" t="str">
        <f t="shared" si="1"/>
        <v/>
      </c>
      <c r="N62" s="47"/>
    </row>
    <row r="63" spans="1:14" ht="46.05" customHeight="1">
      <c r="A63" s="11" t="s">
        <v>736</v>
      </c>
      <c r="B63" s="8" t="s">
        <v>60</v>
      </c>
      <c r="C63" s="8" t="s">
        <v>967</v>
      </c>
      <c r="D63" s="8" t="s">
        <v>976</v>
      </c>
      <c r="E63" s="44" t="s">
        <v>262</v>
      </c>
      <c r="F63" s="44" t="s">
        <v>263</v>
      </c>
      <c r="G63" s="45"/>
      <c r="H63" s="45"/>
      <c r="I63" s="45"/>
      <c r="J63" s="45"/>
      <c r="K63" s="44"/>
      <c r="L63" s="44"/>
      <c r="M63" s="46" t="str">
        <f t="shared" si="1"/>
        <v/>
      </c>
      <c r="N63" s="47"/>
    </row>
    <row r="64" spans="1:14" ht="46.05" customHeight="1">
      <c r="A64" s="11" t="s">
        <v>738</v>
      </c>
      <c r="B64" s="8" t="s">
        <v>60</v>
      </c>
      <c r="C64" s="8" t="s">
        <v>967</v>
      </c>
      <c r="D64" s="8" t="s">
        <v>977</v>
      </c>
      <c r="E64" s="44" t="s">
        <v>262</v>
      </c>
      <c r="F64" s="44" t="s">
        <v>263</v>
      </c>
      <c r="G64" s="45"/>
      <c r="H64" s="45"/>
      <c r="I64" s="45"/>
      <c r="J64" s="45"/>
      <c r="K64" s="44"/>
      <c r="L64" s="44"/>
      <c r="M64" s="46" t="str">
        <f t="shared" si="1"/>
        <v/>
      </c>
      <c r="N64" s="47"/>
    </row>
    <row r="65" spans="1:14" ht="46.05" customHeight="1">
      <c r="A65" s="11" t="s">
        <v>740</v>
      </c>
      <c r="B65" s="8" t="s">
        <v>60</v>
      </c>
      <c r="C65" s="8" t="s">
        <v>967</v>
      </c>
      <c r="D65" s="8" t="s">
        <v>978</v>
      </c>
      <c r="E65" s="44" t="s">
        <v>262</v>
      </c>
      <c r="F65" s="44" t="s">
        <v>263</v>
      </c>
      <c r="G65" s="45"/>
      <c r="H65" s="45"/>
      <c r="I65" s="45"/>
      <c r="J65" s="45"/>
      <c r="K65" s="44"/>
      <c r="L65" s="44"/>
      <c r="M65" s="46" t="str">
        <f t="shared" si="1"/>
        <v/>
      </c>
      <c r="N65" s="47"/>
    </row>
    <row r="66" spans="1:14" ht="46.05" customHeight="1">
      <c r="A66" s="11" t="s">
        <v>742</v>
      </c>
      <c r="B66" s="8" t="s">
        <v>60</v>
      </c>
      <c r="C66" s="8" t="s">
        <v>967</v>
      </c>
      <c r="D66" s="8" t="s">
        <v>979</v>
      </c>
      <c r="E66" s="44" t="s">
        <v>262</v>
      </c>
      <c r="F66" s="44" t="s">
        <v>263</v>
      </c>
      <c r="G66" s="45"/>
      <c r="H66" s="45"/>
      <c r="I66" s="45"/>
      <c r="J66" s="45"/>
      <c r="K66" s="44"/>
      <c r="L66" s="44"/>
      <c r="M66" s="46" t="str">
        <f t="shared" si="1"/>
        <v/>
      </c>
      <c r="N66" s="47"/>
    </row>
    <row r="67" spans="1:14" ht="46.05" customHeight="1">
      <c r="A67" s="11" t="s">
        <v>744</v>
      </c>
      <c r="B67" s="8" t="s">
        <v>60</v>
      </c>
      <c r="C67" s="8" t="s">
        <v>980</v>
      </c>
      <c r="D67" s="8" t="s">
        <v>981</v>
      </c>
      <c r="E67" s="44" t="s">
        <v>262</v>
      </c>
      <c r="F67" s="44" t="s">
        <v>263</v>
      </c>
      <c r="G67" s="45"/>
      <c r="H67" s="45"/>
      <c r="I67" s="45"/>
      <c r="J67" s="45"/>
      <c r="K67" s="44"/>
      <c r="L67" s="44"/>
      <c r="M67" s="46" t="str">
        <f t="shared" si="1"/>
        <v/>
      </c>
      <c r="N67" s="47"/>
    </row>
    <row r="68" spans="1:14" ht="46.05" customHeight="1">
      <c r="A68" s="11" t="s">
        <v>746</v>
      </c>
      <c r="B68" s="8" t="s">
        <v>60</v>
      </c>
      <c r="C68" s="8" t="s">
        <v>980</v>
      </c>
      <c r="D68" s="8" t="s">
        <v>982</v>
      </c>
      <c r="E68" s="44" t="s">
        <v>262</v>
      </c>
      <c r="F68" s="44" t="s">
        <v>263</v>
      </c>
      <c r="G68" s="45"/>
      <c r="H68" s="45"/>
      <c r="I68" s="45"/>
      <c r="J68" s="45"/>
      <c r="K68" s="44"/>
      <c r="L68" s="44"/>
      <c r="M68" s="46" t="str">
        <f t="shared" si="1"/>
        <v/>
      </c>
      <c r="N68" s="47"/>
    </row>
    <row r="69" spans="1:14" ht="46.05" customHeight="1">
      <c r="A69" s="11" t="s">
        <v>748</v>
      </c>
      <c r="B69" s="8" t="s">
        <v>60</v>
      </c>
      <c r="C69" s="8" t="s">
        <v>980</v>
      </c>
      <c r="D69" s="8" t="s">
        <v>983</v>
      </c>
      <c r="E69" s="44" t="s">
        <v>262</v>
      </c>
      <c r="F69" s="44" t="s">
        <v>263</v>
      </c>
      <c r="G69" s="45"/>
      <c r="H69" s="45"/>
      <c r="I69" s="45"/>
      <c r="J69" s="45"/>
      <c r="K69" s="44"/>
      <c r="L69" s="44"/>
      <c r="M69" s="46" t="str">
        <f t="shared" si="1"/>
        <v/>
      </c>
      <c r="N69" s="47"/>
    </row>
    <row r="70" spans="1:14" ht="46.05" customHeight="1">
      <c r="A70" s="11" t="s">
        <v>750</v>
      </c>
      <c r="B70" s="8" t="s">
        <v>60</v>
      </c>
      <c r="C70" s="8" t="s">
        <v>980</v>
      </c>
      <c r="D70" s="8" t="s">
        <v>984</v>
      </c>
      <c r="E70" s="44" t="s">
        <v>262</v>
      </c>
      <c r="F70" s="44" t="s">
        <v>263</v>
      </c>
      <c r="G70" s="45"/>
      <c r="H70" s="45"/>
      <c r="I70" s="45"/>
      <c r="J70" s="45"/>
      <c r="K70" s="44"/>
      <c r="L70" s="44"/>
      <c r="M70" s="46" t="str">
        <f t="shared" si="1"/>
        <v/>
      </c>
      <c r="N70" s="47"/>
    </row>
    <row r="71" spans="1:14" ht="46.05" customHeight="1">
      <c r="A71" s="11" t="s">
        <v>752</v>
      </c>
      <c r="B71" s="8" t="s">
        <v>60</v>
      </c>
      <c r="C71" s="8" t="s">
        <v>980</v>
      </c>
      <c r="D71" s="8" t="s">
        <v>985</v>
      </c>
      <c r="E71" s="44" t="s">
        <v>262</v>
      </c>
      <c r="F71" s="44" t="s">
        <v>263</v>
      </c>
      <c r="G71" s="45"/>
      <c r="H71" s="45"/>
      <c r="I71" s="45"/>
      <c r="J71" s="45"/>
      <c r="K71" s="44"/>
      <c r="L71" s="44"/>
      <c r="M71" s="46" t="str">
        <f t="shared" si="1"/>
        <v/>
      </c>
      <c r="N71" s="47"/>
    </row>
    <row r="72" spans="1:14" ht="46.05" customHeight="1">
      <c r="A72" s="11" t="s">
        <v>754</v>
      </c>
      <c r="B72" s="8" t="s">
        <v>60</v>
      </c>
      <c r="C72" s="8" t="s">
        <v>980</v>
      </c>
      <c r="D72" s="8" t="s">
        <v>986</v>
      </c>
      <c r="E72" s="44" t="s">
        <v>262</v>
      </c>
      <c r="F72" s="44" t="s">
        <v>263</v>
      </c>
      <c r="G72" s="45"/>
      <c r="H72" s="45"/>
      <c r="I72" s="45"/>
      <c r="J72" s="45"/>
      <c r="K72" s="44"/>
      <c r="L72" s="44"/>
      <c r="M72" s="46" t="str">
        <f t="shared" ref="M72:M103" si="2">IF(OR(K72="",L72=""),"",IFERROR(L72/K72,0))</f>
        <v/>
      </c>
      <c r="N72" s="47"/>
    </row>
    <row r="73" spans="1:14" ht="46.05" customHeight="1">
      <c r="A73" s="11" t="s">
        <v>756</v>
      </c>
      <c r="B73" s="8" t="s">
        <v>60</v>
      </c>
      <c r="C73" s="8" t="s">
        <v>980</v>
      </c>
      <c r="D73" s="8" t="s">
        <v>987</v>
      </c>
      <c r="E73" s="44" t="s">
        <v>262</v>
      </c>
      <c r="F73" s="44" t="s">
        <v>263</v>
      </c>
      <c r="G73" s="45"/>
      <c r="H73" s="45"/>
      <c r="I73" s="45"/>
      <c r="J73" s="45"/>
      <c r="K73" s="44"/>
      <c r="L73" s="44"/>
      <c r="M73" s="46" t="str">
        <f t="shared" si="2"/>
        <v/>
      </c>
      <c r="N73" s="47"/>
    </row>
    <row r="74" spans="1:14" ht="46.05" customHeight="1">
      <c r="A74" s="11" t="s">
        <v>758</v>
      </c>
      <c r="B74" s="8" t="s">
        <v>60</v>
      </c>
      <c r="C74" s="8" t="s">
        <v>980</v>
      </c>
      <c r="D74" s="8" t="s">
        <v>861</v>
      </c>
      <c r="E74" s="44" t="s">
        <v>262</v>
      </c>
      <c r="F74" s="44" t="s">
        <v>263</v>
      </c>
      <c r="G74" s="45"/>
      <c r="H74" s="45"/>
      <c r="I74" s="45"/>
      <c r="J74" s="45"/>
      <c r="K74" s="44"/>
      <c r="L74" s="44"/>
      <c r="M74" s="46" t="str">
        <f t="shared" si="2"/>
        <v/>
      </c>
      <c r="N74" s="47"/>
    </row>
    <row r="75" spans="1:14" ht="46.05" customHeight="1">
      <c r="A75" s="11" t="s">
        <v>760</v>
      </c>
      <c r="B75" s="8" t="s">
        <v>60</v>
      </c>
      <c r="C75" s="8" t="s">
        <v>980</v>
      </c>
      <c r="D75" s="8" t="s">
        <v>988</v>
      </c>
      <c r="E75" s="44" t="s">
        <v>262</v>
      </c>
      <c r="F75" s="44" t="s">
        <v>263</v>
      </c>
      <c r="G75" s="45"/>
      <c r="H75" s="45"/>
      <c r="I75" s="45"/>
      <c r="J75" s="45"/>
      <c r="K75" s="44"/>
      <c r="L75" s="44"/>
      <c r="M75" s="46" t="str">
        <f t="shared" si="2"/>
        <v/>
      </c>
      <c r="N75" s="47"/>
    </row>
    <row r="76" spans="1:14" ht="46.05" customHeight="1">
      <c r="A76" s="11" t="s">
        <v>762</v>
      </c>
      <c r="B76" s="8" t="s">
        <v>60</v>
      </c>
      <c r="C76" s="8" t="s">
        <v>980</v>
      </c>
      <c r="D76" s="8" t="s">
        <v>989</v>
      </c>
      <c r="E76" s="44" t="s">
        <v>262</v>
      </c>
      <c r="F76" s="44" t="s">
        <v>263</v>
      </c>
      <c r="G76" s="45"/>
      <c r="H76" s="45"/>
      <c r="I76" s="45"/>
      <c r="J76" s="45"/>
      <c r="K76" s="44"/>
      <c r="L76" s="44"/>
      <c r="M76" s="46" t="str">
        <f t="shared" si="2"/>
        <v/>
      </c>
      <c r="N76" s="47"/>
    </row>
    <row r="77" spans="1:14" ht="46.05" customHeight="1">
      <c r="A77" s="11" t="s">
        <v>764</v>
      </c>
      <c r="B77" s="8" t="s">
        <v>60</v>
      </c>
      <c r="C77" s="8" t="s">
        <v>980</v>
      </c>
      <c r="D77" s="8" t="s">
        <v>990</v>
      </c>
      <c r="E77" s="44" t="s">
        <v>262</v>
      </c>
      <c r="F77" s="44" t="s">
        <v>263</v>
      </c>
      <c r="G77" s="45"/>
      <c r="H77" s="45"/>
      <c r="I77" s="45"/>
      <c r="J77" s="45"/>
      <c r="K77" s="44"/>
      <c r="L77" s="44"/>
      <c r="M77" s="46" t="str">
        <f t="shared" si="2"/>
        <v/>
      </c>
      <c r="N77" s="47"/>
    </row>
    <row r="78" spans="1:14" ht="46.05" customHeight="1">
      <c r="A78" s="11" t="s">
        <v>767</v>
      </c>
      <c r="B78" s="8" t="s">
        <v>60</v>
      </c>
      <c r="C78" s="8" t="s">
        <v>980</v>
      </c>
      <c r="D78" s="8" t="s">
        <v>991</v>
      </c>
      <c r="E78" s="44" t="s">
        <v>262</v>
      </c>
      <c r="F78" s="44" t="s">
        <v>263</v>
      </c>
      <c r="G78" s="45"/>
      <c r="H78" s="45"/>
      <c r="I78" s="45"/>
      <c r="J78" s="45"/>
      <c r="K78" s="44"/>
      <c r="L78" s="44"/>
      <c r="M78" s="46" t="str">
        <f t="shared" si="2"/>
        <v/>
      </c>
      <c r="N78" s="47"/>
    </row>
    <row r="79" spans="1:14" ht="46.05" customHeight="1">
      <c r="A79" s="11" t="s">
        <v>769</v>
      </c>
      <c r="B79" s="8" t="s">
        <v>60</v>
      </c>
      <c r="C79" s="8" t="s">
        <v>980</v>
      </c>
      <c r="D79" s="8" t="s">
        <v>992</v>
      </c>
      <c r="E79" s="44" t="s">
        <v>262</v>
      </c>
      <c r="F79" s="44" t="s">
        <v>263</v>
      </c>
      <c r="G79" s="45"/>
      <c r="H79" s="45"/>
      <c r="I79" s="45"/>
      <c r="J79" s="45"/>
      <c r="K79" s="44"/>
      <c r="L79" s="44"/>
      <c r="M79" s="46" t="str">
        <f t="shared" si="2"/>
        <v/>
      </c>
      <c r="N79" s="47"/>
    </row>
    <row r="80" spans="1:14" ht="46.05" customHeight="1">
      <c r="A80" s="11" t="s">
        <v>771</v>
      </c>
      <c r="B80" s="8" t="s">
        <v>60</v>
      </c>
      <c r="C80" s="8" t="s">
        <v>980</v>
      </c>
      <c r="D80" s="8" t="s">
        <v>993</v>
      </c>
      <c r="E80" s="44" t="s">
        <v>262</v>
      </c>
      <c r="F80" s="44" t="s">
        <v>263</v>
      </c>
      <c r="G80" s="45"/>
      <c r="H80" s="45"/>
      <c r="I80" s="45"/>
      <c r="J80" s="45"/>
      <c r="K80" s="44"/>
      <c r="L80" s="44"/>
      <c r="M80" s="46" t="str">
        <f t="shared" si="2"/>
        <v/>
      </c>
      <c r="N80" s="47"/>
    </row>
    <row r="81" spans="1:14" ht="46.05" customHeight="1">
      <c r="A81" s="11" t="s">
        <v>773</v>
      </c>
      <c r="B81" s="8" t="s">
        <v>60</v>
      </c>
      <c r="C81" s="8" t="s">
        <v>980</v>
      </c>
      <c r="D81" s="8" t="s">
        <v>901</v>
      </c>
      <c r="E81" s="44" t="s">
        <v>262</v>
      </c>
      <c r="F81" s="44" t="s">
        <v>263</v>
      </c>
      <c r="G81" s="45"/>
      <c r="H81" s="45"/>
      <c r="I81" s="45"/>
      <c r="J81" s="45"/>
      <c r="K81" s="44"/>
      <c r="L81" s="44"/>
      <c r="M81" s="46" t="str">
        <f t="shared" si="2"/>
        <v/>
      </c>
      <c r="N81" s="47"/>
    </row>
    <row r="82" spans="1:14" ht="46.05" customHeight="1">
      <c r="A82" s="11" t="s">
        <v>775</v>
      </c>
      <c r="B82" s="8" t="s">
        <v>60</v>
      </c>
      <c r="C82" s="8" t="s">
        <v>980</v>
      </c>
      <c r="D82" s="8" t="s">
        <v>994</v>
      </c>
      <c r="E82" s="44" t="s">
        <v>262</v>
      </c>
      <c r="F82" s="44" t="s">
        <v>263</v>
      </c>
      <c r="G82" s="45"/>
      <c r="H82" s="45"/>
      <c r="I82" s="45"/>
      <c r="J82" s="45"/>
      <c r="K82" s="44"/>
      <c r="L82" s="44"/>
      <c r="M82" s="46" t="str">
        <f t="shared" si="2"/>
        <v/>
      </c>
      <c r="N82" s="47"/>
    </row>
    <row r="83" spans="1:14" ht="46.05" customHeight="1">
      <c r="A83" s="11" t="s">
        <v>777</v>
      </c>
      <c r="B83" s="8" t="s">
        <v>60</v>
      </c>
      <c r="C83" s="8" t="s">
        <v>980</v>
      </c>
      <c r="D83" s="8" t="s">
        <v>995</v>
      </c>
      <c r="E83" s="44" t="s">
        <v>262</v>
      </c>
      <c r="F83" s="44" t="s">
        <v>263</v>
      </c>
      <c r="G83" s="45"/>
      <c r="H83" s="45"/>
      <c r="I83" s="45"/>
      <c r="J83" s="45"/>
      <c r="K83" s="44"/>
      <c r="L83" s="44"/>
      <c r="M83" s="46" t="str">
        <f t="shared" si="2"/>
        <v/>
      </c>
      <c r="N83" s="47"/>
    </row>
    <row r="84" spans="1:14" ht="46.05" customHeight="1">
      <c r="A84" s="11" t="s">
        <v>779</v>
      </c>
      <c r="B84" s="8" t="s">
        <v>60</v>
      </c>
      <c r="C84" s="8" t="s">
        <v>980</v>
      </c>
      <c r="D84" s="8" t="s">
        <v>996</v>
      </c>
      <c r="E84" s="44" t="s">
        <v>262</v>
      </c>
      <c r="F84" s="44" t="s">
        <v>263</v>
      </c>
      <c r="G84" s="45"/>
      <c r="H84" s="45"/>
      <c r="I84" s="45"/>
      <c r="J84" s="45"/>
      <c r="K84" s="44"/>
      <c r="L84" s="44"/>
      <c r="M84" s="46" t="str">
        <f t="shared" si="2"/>
        <v/>
      </c>
      <c r="N84" s="47"/>
    </row>
    <row r="85" spans="1:14" ht="46.05" customHeight="1">
      <c r="A85" s="11" t="s">
        <v>781</v>
      </c>
      <c r="B85" s="8" t="s">
        <v>60</v>
      </c>
      <c r="C85" s="8" t="s">
        <v>980</v>
      </c>
      <c r="D85" s="8" t="s">
        <v>997</v>
      </c>
      <c r="E85" s="44" t="s">
        <v>262</v>
      </c>
      <c r="F85" s="44" t="s">
        <v>263</v>
      </c>
      <c r="G85" s="45"/>
      <c r="H85" s="45"/>
      <c r="I85" s="45"/>
      <c r="J85" s="45"/>
      <c r="K85" s="44"/>
      <c r="L85" s="44"/>
      <c r="M85" s="46" t="str">
        <f t="shared" si="2"/>
        <v/>
      </c>
      <c r="N85" s="47"/>
    </row>
    <row r="86" spans="1:14" ht="46.05" customHeight="1">
      <c r="A86" s="11" t="s">
        <v>783</v>
      </c>
      <c r="B86" s="8" t="s">
        <v>60</v>
      </c>
      <c r="C86" s="8" t="s">
        <v>980</v>
      </c>
      <c r="D86" s="8" t="s">
        <v>998</v>
      </c>
      <c r="E86" s="44" t="s">
        <v>262</v>
      </c>
      <c r="F86" s="44" t="s">
        <v>263</v>
      </c>
      <c r="G86" s="45"/>
      <c r="H86" s="45"/>
      <c r="I86" s="45"/>
      <c r="J86" s="45"/>
      <c r="K86" s="44"/>
      <c r="L86" s="44"/>
      <c r="M86" s="46" t="str">
        <f t="shared" si="2"/>
        <v/>
      </c>
      <c r="N86" s="47"/>
    </row>
    <row r="87" spans="1:14" ht="46.05" customHeight="1">
      <c r="A87" s="11" t="s">
        <v>785</v>
      </c>
      <c r="B87" s="8" t="s">
        <v>60</v>
      </c>
      <c r="C87" s="8" t="s">
        <v>980</v>
      </c>
      <c r="D87" s="8" t="s">
        <v>999</v>
      </c>
      <c r="E87" s="44" t="s">
        <v>262</v>
      </c>
      <c r="F87" s="44" t="s">
        <v>263</v>
      </c>
      <c r="G87" s="45"/>
      <c r="H87" s="45"/>
      <c r="I87" s="45"/>
      <c r="J87" s="45"/>
      <c r="K87" s="44"/>
      <c r="L87" s="44"/>
      <c r="M87" s="46" t="str">
        <f t="shared" si="2"/>
        <v/>
      </c>
      <c r="N87" s="47"/>
    </row>
    <row r="88" spans="1:14" ht="46.05" customHeight="1">
      <c r="A88" s="11" t="s">
        <v>787</v>
      </c>
      <c r="B88" s="8" t="s">
        <v>60</v>
      </c>
      <c r="C88" s="8" t="s">
        <v>980</v>
      </c>
      <c r="D88" s="8" t="s">
        <v>1000</v>
      </c>
      <c r="E88" s="44" t="s">
        <v>262</v>
      </c>
      <c r="F88" s="44" t="s">
        <v>263</v>
      </c>
      <c r="G88" s="45"/>
      <c r="H88" s="45"/>
      <c r="I88" s="45"/>
      <c r="J88" s="45"/>
      <c r="K88" s="44"/>
      <c r="L88" s="44"/>
      <c r="M88" s="46" t="str">
        <f t="shared" si="2"/>
        <v/>
      </c>
      <c r="N88" s="47"/>
    </row>
    <row r="89" spans="1:14" ht="46.05" customHeight="1">
      <c r="A89" s="11" t="s">
        <v>789</v>
      </c>
      <c r="B89" s="8" t="s">
        <v>60</v>
      </c>
      <c r="C89" s="8" t="s">
        <v>1001</v>
      </c>
      <c r="D89" s="8" t="s">
        <v>1002</v>
      </c>
      <c r="E89" s="44" t="s">
        <v>262</v>
      </c>
      <c r="F89" s="44" t="s">
        <v>263</v>
      </c>
      <c r="G89" s="45"/>
      <c r="H89" s="45"/>
      <c r="I89" s="45"/>
      <c r="J89" s="45"/>
      <c r="K89" s="44"/>
      <c r="L89" s="44"/>
      <c r="M89" s="46" t="str">
        <f t="shared" si="2"/>
        <v/>
      </c>
      <c r="N89" s="47"/>
    </row>
    <row r="90" spans="1:14" ht="46.05" customHeight="1">
      <c r="A90" s="11" t="s">
        <v>791</v>
      </c>
      <c r="B90" s="8" t="s">
        <v>60</v>
      </c>
      <c r="C90" s="8" t="s">
        <v>1001</v>
      </c>
      <c r="D90" s="8" t="s">
        <v>1003</v>
      </c>
      <c r="E90" s="44" t="s">
        <v>262</v>
      </c>
      <c r="F90" s="44" t="s">
        <v>263</v>
      </c>
      <c r="G90" s="45"/>
      <c r="H90" s="45"/>
      <c r="I90" s="45"/>
      <c r="J90" s="45"/>
      <c r="K90" s="44"/>
      <c r="L90" s="44"/>
      <c r="M90" s="46" t="str">
        <f t="shared" si="2"/>
        <v/>
      </c>
      <c r="N90" s="47"/>
    </row>
    <row r="91" spans="1:14" ht="46.05" customHeight="1">
      <c r="A91" s="11" t="s">
        <v>793</v>
      </c>
      <c r="B91" s="8" t="s">
        <v>60</v>
      </c>
      <c r="C91" s="8" t="s">
        <v>1001</v>
      </c>
      <c r="D91" s="8" t="s">
        <v>1004</v>
      </c>
      <c r="E91" s="44" t="s">
        <v>262</v>
      </c>
      <c r="F91" s="44" t="s">
        <v>263</v>
      </c>
      <c r="G91" s="45"/>
      <c r="H91" s="45"/>
      <c r="I91" s="45"/>
      <c r="J91" s="45"/>
      <c r="K91" s="44"/>
      <c r="L91" s="44"/>
      <c r="M91" s="46" t="str">
        <f t="shared" si="2"/>
        <v/>
      </c>
      <c r="N91" s="47"/>
    </row>
    <row r="92" spans="1:14" ht="46.05" customHeight="1">
      <c r="A92" s="11" t="s">
        <v>795</v>
      </c>
      <c r="B92" s="8" t="s">
        <v>60</v>
      </c>
      <c r="C92" s="8" t="s">
        <v>1001</v>
      </c>
      <c r="D92" s="8" t="s">
        <v>1005</v>
      </c>
      <c r="E92" s="44" t="s">
        <v>262</v>
      </c>
      <c r="F92" s="44" t="s">
        <v>263</v>
      </c>
      <c r="G92" s="45"/>
      <c r="H92" s="45"/>
      <c r="I92" s="45"/>
      <c r="J92" s="45"/>
      <c r="K92" s="44"/>
      <c r="L92" s="44"/>
      <c r="M92" s="46" t="str">
        <f t="shared" si="2"/>
        <v/>
      </c>
      <c r="N92" s="47"/>
    </row>
    <row r="93" spans="1:14" ht="46.05" customHeight="1">
      <c r="A93" s="11" t="s">
        <v>797</v>
      </c>
      <c r="B93" s="8" t="s">
        <v>60</v>
      </c>
      <c r="C93" s="8" t="s">
        <v>1001</v>
      </c>
      <c r="D93" s="8" t="s">
        <v>1006</v>
      </c>
      <c r="E93" s="44" t="s">
        <v>262</v>
      </c>
      <c r="F93" s="44" t="s">
        <v>263</v>
      </c>
      <c r="G93" s="45"/>
      <c r="H93" s="45"/>
      <c r="I93" s="45"/>
      <c r="J93" s="45"/>
      <c r="K93" s="44"/>
      <c r="L93" s="44"/>
      <c r="M93" s="46" t="str">
        <f t="shared" si="2"/>
        <v/>
      </c>
      <c r="N93" s="47"/>
    </row>
    <row r="94" spans="1:14" ht="46.05" customHeight="1">
      <c r="A94" s="11" t="s">
        <v>799</v>
      </c>
      <c r="B94" s="8" t="s">
        <v>60</v>
      </c>
      <c r="C94" s="8" t="s">
        <v>1001</v>
      </c>
      <c r="D94" s="8" t="s">
        <v>1007</v>
      </c>
      <c r="E94" s="44" t="s">
        <v>262</v>
      </c>
      <c r="F94" s="44" t="s">
        <v>263</v>
      </c>
      <c r="G94" s="45"/>
      <c r="H94" s="45"/>
      <c r="I94" s="45"/>
      <c r="J94" s="45"/>
      <c r="K94" s="44"/>
      <c r="L94" s="44"/>
      <c r="M94" s="46" t="str">
        <f t="shared" si="2"/>
        <v/>
      </c>
      <c r="N94" s="47"/>
    </row>
    <row r="95" spans="1:14" ht="46.05" customHeight="1">
      <c r="A95" s="11" t="s">
        <v>801</v>
      </c>
      <c r="B95" s="8" t="s">
        <v>60</v>
      </c>
      <c r="C95" s="8" t="s">
        <v>1001</v>
      </c>
      <c r="D95" s="8" t="s">
        <v>1008</v>
      </c>
      <c r="E95" s="44" t="s">
        <v>262</v>
      </c>
      <c r="F95" s="44" t="s">
        <v>263</v>
      </c>
      <c r="G95" s="45"/>
      <c r="H95" s="45"/>
      <c r="I95" s="45"/>
      <c r="J95" s="45"/>
      <c r="K95" s="44"/>
      <c r="L95" s="44"/>
      <c r="M95" s="46" t="str">
        <f t="shared" si="2"/>
        <v/>
      </c>
      <c r="N95" s="47"/>
    </row>
    <row r="96" spans="1:14" ht="46.05" customHeight="1">
      <c r="A96" s="11" t="s">
        <v>803</v>
      </c>
      <c r="B96" s="8" t="s">
        <v>60</v>
      </c>
      <c r="C96" s="8" t="s">
        <v>1001</v>
      </c>
      <c r="D96" s="8" t="s">
        <v>1009</v>
      </c>
      <c r="E96" s="44" t="s">
        <v>262</v>
      </c>
      <c r="F96" s="44" t="s">
        <v>263</v>
      </c>
      <c r="G96" s="45"/>
      <c r="H96" s="45"/>
      <c r="I96" s="45"/>
      <c r="J96" s="45"/>
      <c r="K96" s="44"/>
      <c r="L96" s="44"/>
      <c r="M96" s="46" t="str">
        <f t="shared" si="2"/>
        <v/>
      </c>
      <c r="N96" s="47"/>
    </row>
    <row r="97" spans="1:14" ht="46.05" customHeight="1">
      <c r="A97" s="11" t="s">
        <v>805</v>
      </c>
      <c r="B97" s="8" t="s">
        <v>60</v>
      </c>
      <c r="C97" s="8" t="s">
        <v>1001</v>
      </c>
      <c r="D97" s="8" t="s">
        <v>1010</v>
      </c>
      <c r="E97" s="44" t="s">
        <v>262</v>
      </c>
      <c r="F97" s="44" t="s">
        <v>263</v>
      </c>
      <c r="G97" s="45"/>
      <c r="H97" s="45"/>
      <c r="I97" s="45"/>
      <c r="J97" s="45"/>
      <c r="K97" s="44"/>
      <c r="L97" s="44"/>
      <c r="M97" s="46" t="str">
        <f t="shared" si="2"/>
        <v/>
      </c>
      <c r="N97" s="47"/>
    </row>
    <row r="98" spans="1:14" ht="46.05" customHeight="1">
      <c r="A98" s="11" t="s">
        <v>807</v>
      </c>
      <c r="B98" s="8" t="s">
        <v>60</v>
      </c>
      <c r="C98" s="8" t="s">
        <v>1001</v>
      </c>
      <c r="D98" s="8" t="s">
        <v>1011</v>
      </c>
      <c r="E98" s="44" t="s">
        <v>262</v>
      </c>
      <c r="F98" s="44" t="s">
        <v>263</v>
      </c>
      <c r="G98" s="45"/>
      <c r="H98" s="45"/>
      <c r="I98" s="45"/>
      <c r="J98" s="45"/>
      <c r="K98" s="44"/>
      <c r="L98" s="44"/>
      <c r="M98" s="46" t="str">
        <f t="shared" si="2"/>
        <v/>
      </c>
      <c r="N98" s="47"/>
    </row>
    <row r="99" spans="1:14" ht="46.05" customHeight="1">
      <c r="A99" s="11" t="s">
        <v>809</v>
      </c>
      <c r="B99" s="8" t="s">
        <v>60</v>
      </c>
      <c r="C99" s="8" t="s">
        <v>1001</v>
      </c>
      <c r="D99" s="8" t="s">
        <v>1012</v>
      </c>
      <c r="E99" s="44" t="s">
        <v>262</v>
      </c>
      <c r="F99" s="44" t="s">
        <v>263</v>
      </c>
      <c r="G99" s="45"/>
      <c r="H99" s="45"/>
      <c r="I99" s="45"/>
      <c r="J99" s="45"/>
      <c r="K99" s="44"/>
      <c r="L99" s="44"/>
      <c r="M99" s="46" t="str">
        <f t="shared" si="2"/>
        <v/>
      </c>
      <c r="N99" s="47"/>
    </row>
    <row r="100" spans="1:14" ht="46.05" customHeight="1">
      <c r="A100" s="11" t="s">
        <v>812</v>
      </c>
      <c r="B100" s="8" t="s">
        <v>60</v>
      </c>
      <c r="C100" s="8" t="s">
        <v>1001</v>
      </c>
      <c r="D100" s="8" t="s">
        <v>1013</v>
      </c>
      <c r="E100" s="44" t="s">
        <v>262</v>
      </c>
      <c r="F100" s="44" t="s">
        <v>263</v>
      </c>
      <c r="G100" s="45"/>
      <c r="H100" s="45"/>
      <c r="I100" s="45"/>
      <c r="J100" s="45"/>
      <c r="K100" s="44"/>
      <c r="L100" s="44"/>
      <c r="M100" s="46" t="str">
        <f t="shared" si="2"/>
        <v/>
      </c>
      <c r="N100" s="47"/>
    </row>
    <row r="101" spans="1:14" ht="46.05" customHeight="1">
      <c r="A101" s="11" t="s">
        <v>814</v>
      </c>
      <c r="B101" s="8" t="s">
        <v>60</v>
      </c>
      <c r="C101" s="8" t="s">
        <v>1001</v>
      </c>
      <c r="D101" s="8" t="s">
        <v>1014</v>
      </c>
      <c r="E101" s="44" t="s">
        <v>262</v>
      </c>
      <c r="F101" s="44" t="s">
        <v>263</v>
      </c>
      <c r="G101" s="45"/>
      <c r="H101" s="45"/>
      <c r="I101" s="45"/>
      <c r="J101" s="45"/>
      <c r="K101" s="44"/>
      <c r="L101" s="44"/>
      <c r="M101" s="46" t="str">
        <f t="shared" si="2"/>
        <v/>
      </c>
      <c r="N101" s="47"/>
    </row>
    <row r="102" spans="1:14" ht="46.05" customHeight="1">
      <c r="A102" s="11" t="s">
        <v>816</v>
      </c>
      <c r="B102" s="8" t="s">
        <v>60</v>
      </c>
      <c r="C102" s="8" t="s">
        <v>1001</v>
      </c>
      <c r="D102" s="8" t="s">
        <v>1015</v>
      </c>
      <c r="E102" s="44" t="s">
        <v>262</v>
      </c>
      <c r="F102" s="44" t="s">
        <v>263</v>
      </c>
      <c r="G102" s="45"/>
      <c r="H102" s="45"/>
      <c r="I102" s="45"/>
      <c r="J102" s="45"/>
      <c r="K102" s="44"/>
      <c r="L102" s="44"/>
      <c r="M102" s="46" t="str">
        <f t="shared" si="2"/>
        <v/>
      </c>
      <c r="N102" s="47"/>
    </row>
    <row r="103" spans="1:14" ht="46.05" customHeight="1">
      <c r="A103" s="11" t="s">
        <v>818</v>
      </c>
      <c r="B103" s="8" t="s">
        <v>60</v>
      </c>
      <c r="C103" s="8" t="s">
        <v>1001</v>
      </c>
      <c r="D103" s="8" t="s">
        <v>1016</v>
      </c>
      <c r="E103" s="44" t="s">
        <v>262</v>
      </c>
      <c r="F103" s="44" t="s">
        <v>263</v>
      </c>
      <c r="G103" s="45"/>
      <c r="H103" s="45"/>
      <c r="I103" s="45"/>
      <c r="J103" s="45"/>
      <c r="K103" s="44"/>
      <c r="L103" s="44"/>
      <c r="M103" s="46" t="str">
        <f t="shared" si="2"/>
        <v/>
      </c>
      <c r="N103" s="47"/>
    </row>
    <row r="104" spans="1:14" ht="46.05" customHeight="1">
      <c r="A104" s="11" t="s">
        <v>820</v>
      </c>
      <c r="B104" s="8" t="s">
        <v>60</v>
      </c>
      <c r="C104" s="8" t="s">
        <v>1001</v>
      </c>
      <c r="D104" s="8" t="s">
        <v>1017</v>
      </c>
      <c r="E104" s="44" t="s">
        <v>262</v>
      </c>
      <c r="F104" s="44" t="s">
        <v>263</v>
      </c>
      <c r="G104" s="45"/>
      <c r="H104" s="45"/>
      <c r="I104" s="45"/>
      <c r="J104" s="45"/>
      <c r="K104" s="44"/>
      <c r="L104" s="44"/>
      <c r="M104" s="46" t="str">
        <f t="shared" ref="M104:M135" si="3">IF(OR(K104="",L104=""),"",IFERROR(L104/K104,0))</f>
        <v/>
      </c>
      <c r="N104" s="47"/>
    </row>
    <row r="105" spans="1:14" ht="46.05" customHeight="1">
      <c r="A105" s="11" t="s">
        <v>822</v>
      </c>
      <c r="B105" s="8" t="s">
        <v>60</v>
      </c>
      <c r="C105" s="8" t="s">
        <v>1001</v>
      </c>
      <c r="D105" s="8" t="s">
        <v>1018</v>
      </c>
      <c r="E105" s="44" t="s">
        <v>262</v>
      </c>
      <c r="F105" s="44" t="s">
        <v>263</v>
      </c>
      <c r="G105" s="45"/>
      <c r="H105" s="45"/>
      <c r="I105" s="45"/>
      <c r="J105" s="45"/>
      <c r="K105" s="44"/>
      <c r="L105" s="44"/>
      <c r="M105" s="46" t="str">
        <f t="shared" si="3"/>
        <v/>
      </c>
      <c r="N105" s="47"/>
    </row>
    <row r="106" spans="1:14" ht="46.05" customHeight="1">
      <c r="A106" s="11" t="s">
        <v>824</v>
      </c>
      <c r="B106" s="8" t="s">
        <v>60</v>
      </c>
      <c r="C106" s="8" t="s">
        <v>1001</v>
      </c>
      <c r="D106" s="8" t="s">
        <v>1019</v>
      </c>
      <c r="E106" s="44" t="s">
        <v>262</v>
      </c>
      <c r="F106" s="44" t="s">
        <v>263</v>
      </c>
      <c r="G106" s="45"/>
      <c r="H106" s="45"/>
      <c r="I106" s="45"/>
      <c r="J106" s="45"/>
      <c r="K106" s="44"/>
      <c r="L106" s="44"/>
      <c r="M106" s="46" t="str">
        <f t="shared" si="3"/>
        <v/>
      </c>
      <c r="N106" s="47"/>
    </row>
    <row r="107" spans="1:14" ht="46.05" customHeight="1">
      <c r="A107" s="11" t="s">
        <v>826</v>
      </c>
      <c r="B107" s="8" t="s">
        <v>60</v>
      </c>
      <c r="C107" s="8" t="s">
        <v>1001</v>
      </c>
      <c r="D107" s="8" t="s">
        <v>1020</v>
      </c>
      <c r="E107" s="44" t="s">
        <v>262</v>
      </c>
      <c r="F107" s="44" t="s">
        <v>263</v>
      </c>
      <c r="G107" s="45"/>
      <c r="H107" s="45"/>
      <c r="I107" s="45"/>
      <c r="J107" s="45"/>
      <c r="K107" s="44"/>
      <c r="L107" s="44"/>
      <c r="M107" s="46" t="str">
        <f t="shared" si="3"/>
        <v/>
      </c>
      <c r="N107" s="47"/>
    </row>
    <row r="108" spans="1:14" ht="46.05" customHeight="1">
      <c r="A108" s="11" t="s">
        <v>828</v>
      </c>
      <c r="B108" s="8" t="s">
        <v>60</v>
      </c>
      <c r="C108" s="8" t="s">
        <v>1001</v>
      </c>
      <c r="D108" s="8" t="s">
        <v>1021</v>
      </c>
      <c r="E108" s="44" t="s">
        <v>262</v>
      </c>
      <c r="F108" s="44" t="s">
        <v>263</v>
      </c>
      <c r="G108" s="45"/>
      <c r="H108" s="45"/>
      <c r="I108" s="45"/>
      <c r="J108" s="45"/>
      <c r="K108" s="44"/>
      <c r="L108" s="44"/>
      <c r="M108" s="46" t="str">
        <f t="shared" si="3"/>
        <v/>
      </c>
      <c r="N108" s="47"/>
    </row>
    <row r="109" spans="1:14" ht="46.05" customHeight="1">
      <c r="A109" s="11" t="s">
        <v>830</v>
      </c>
      <c r="B109" s="8" t="s">
        <v>60</v>
      </c>
      <c r="C109" s="8" t="s">
        <v>1022</v>
      </c>
      <c r="D109" s="8" t="s">
        <v>1023</v>
      </c>
      <c r="E109" s="44" t="s">
        <v>262</v>
      </c>
      <c r="F109" s="44" t="s">
        <v>263</v>
      </c>
      <c r="G109" s="45"/>
      <c r="H109" s="45"/>
      <c r="I109" s="45"/>
      <c r="J109" s="45"/>
      <c r="K109" s="44"/>
      <c r="L109" s="44"/>
      <c r="M109" s="46" t="str">
        <f t="shared" si="3"/>
        <v/>
      </c>
      <c r="N109" s="47"/>
    </row>
    <row r="110" spans="1:14" ht="46.05" customHeight="1">
      <c r="A110" s="11" t="s">
        <v>832</v>
      </c>
      <c r="B110" s="8" t="s">
        <v>60</v>
      </c>
      <c r="C110" s="8" t="s">
        <v>1022</v>
      </c>
      <c r="D110" s="8" t="s">
        <v>1024</v>
      </c>
      <c r="E110" s="44" t="s">
        <v>262</v>
      </c>
      <c r="F110" s="44" t="s">
        <v>263</v>
      </c>
      <c r="G110" s="45"/>
      <c r="H110" s="45"/>
      <c r="I110" s="45"/>
      <c r="J110" s="45"/>
      <c r="K110" s="44"/>
      <c r="L110" s="44"/>
      <c r="M110" s="46" t="str">
        <f t="shared" si="3"/>
        <v/>
      </c>
      <c r="N110" s="47"/>
    </row>
    <row r="111" spans="1:14" ht="46.05" customHeight="1">
      <c r="A111" s="11" t="s">
        <v>834</v>
      </c>
      <c r="B111" s="8" t="s">
        <v>60</v>
      </c>
      <c r="C111" s="8" t="s">
        <v>1022</v>
      </c>
      <c r="D111" s="8" t="s">
        <v>1025</v>
      </c>
      <c r="E111" s="44" t="s">
        <v>262</v>
      </c>
      <c r="F111" s="44" t="s">
        <v>263</v>
      </c>
      <c r="G111" s="45"/>
      <c r="H111" s="45"/>
      <c r="I111" s="45"/>
      <c r="J111" s="45"/>
      <c r="K111" s="44"/>
      <c r="L111" s="44"/>
      <c r="M111" s="46" t="str">
        <f t="shared" si="3"/>
        <v/>
      </c>
      <c r="N111" s="47"/>
    </row>
    <row r="112" spans="1:14" ht="46.05" customHeight="1">
      <c r="A112" s="11" t="s">
        <v>836</v>
      </c>
      <c r="B112" s="8" t="s">
        <v>60</v>
      </c>
      <c r="C112" s="8" t="s">
        <v>1022</v>
      </c>
      <c r="D112" s="8" t="s">
        <v>1026</v>
      </c>
      <c r="E112" s="44" t="s">
        <v>262</v>
      </c>
      <c r="F112" s="44" t="s">
        <v>263</v>
      </c>
      <c r="G112" s="45"/>
      <c r="H112" s="45"/>
      <c r="I112" s="45"/>
      <c r="J112" s="45"/>
      <c r="K112" s="44"/>
      <c r="L112" s="44"/>
      <c r="M112" s="46" t="str">
        <f t="shared" si="3"/>
        <v/>
      </c>
      <c r="N112" s="47"/>
    </row>
    <row r="113" spans="1:14" ht="46.05" customHeight="1">
      <c r="A113" s="11" t="s">
        <v>838</v>
      </c>
      <c r="B113" s="8" t="s">
        <v>60</v>
      </c>
      <c r="C113" s="8" t="s">
        <v>1022</v>
      </c>
      <c r="D113" s="8" t="s">
        <v>952</v>
      </c>
      <c r="E113" s="44" t="s">
        <v>262</v>
      </c>
      <c r="F113" s="44" t="s">
        <v>263</v>
      </c>
      <c r="G113" s="45"/>
      <c r="H113" s="45"/>
      <c r="I113" s="45"/>
      <c r="J113" s="45"/>
      <c r="K113" s="44"/>
      <c r="L113" s="44"/>
      <c r="M113" s="46" t="str">
        <f t="shared" si="3"/>
        <v/>
      </c>
      <c r="N113" s="47"/>
    </row>
    <row r="114" spans="1:14" ht="46.05" customHeight="1">
      <c r="A114" s="11" t="s">
        <v>840</v>
      </c>
      <c r="B114" s="8" t="s">
        <v>60</v>
      </c>
      <c r="C114" s="8" t="s">
        <v>1022</v>
      </c>
      <c r="D114" s="8" t="s">
        <v>1027</v>
      </c>
      <c r="E114" s="44" t="s">
        <v>262</v>
      </c>
      <c r="F114" s="44" t="s">
        <v>263</v>
      </c>
      <c r="G114" s="45"/>
      <c r="H114" s="45"/>
      <c r="I114" s="45"/>
      <c r="J114" s="45"/>
      <c r="K114" s="44"/>
      <c r="L114" s="44"/>
      <c r="M114" s="46" t="str">
        <f t="shared" si="3"/>
        <v/>
      </c>
      <c r="N114" s="47"/>
    </row>
    <row r="115" spans="1:14" ht="46.05" customHeight="1">
      <c r="A115" s="11" t="s">
        <v>842</v>
      </c>
      <c r="B115" s="8" t="s">
        <v>60</v>
      </c>
      <c r="C115" s="8" t="s">
        <v>1022</v>
      </c>
      <c r="D115" s="8" t="s">
        <v>1028</v>
      </c>
      <c r="E115" s="44" t="s">
        <v>262</v>
      </c>
      <c r="F115" s="44" t="s">
        <v>263</v>
      </c>
      <c r="G115" s="45"/>
      <c r="H115" s="45"/>
      <c r="I115" s="45"/>
      <c r="J115" s="45"/>
      <c r="K115" s="44"/>
      <c r="L115" s="44"/>
      <c r="M115" s="46" t="str">
        <f t="shared" si="3"/>
        <v/>
      </c>
      <c r="N115" s="47"/>
    </row>
    <row r="116" spans="1:14" ht="46.05" customHeight="1">
      <c r="A116" s="11" t="s">
        <v>844</v>
      </c>
      <c r="B116" s="8" t="s">
        <v>60</v>
      </c>
      <c r="C116" s="8" t="s">
        <v>1022</v>
      </c>
      <c r="D116" s="8" t="s">
        <v>1029</v>
      </c>
      <c r="E116" s="44" t="s">
        <v>262</v>
      </c>
      <c r="F116" s="44" t="s">
        <v>263</v>
      </c>
      <c r="G116" s="45"/>
      <c r="H116" s="45"/>
      <c r="I116" s="45"/>
      <c r="J116" s="45"/>
      <c r="K116" s="44"/>
      <c r="L116" s="44"/>
      <c r="M116" s="46" t="str">
        <f t="shared" si="3"/>
        <v/>
      </c>
      <c r="N116" s="47"/>
    </row>
    <row r="117" spans="1:14" ht="46.05" customHeight="1">
      <c r="A117" s="11" t="s">
        <v>846</v>
      </c>
      <c r="B117" s="8" t="s">
        <v>60</v>
      </c>
      <c r="C117" s="8" t="s">
        <v>1022</v>
      </c>
      <c r="D117" s="8" t="s">
        <v>1030</v>
      </c>
      <c r="E117" s="44" t="s">
        <v>262</v>
      </c>
      <c r="F117" s="44" t="s">
        <v>263</v>
      </c>
      <c r="G117" s="45"/>
      <c r="H117" s="45"/>
      <c r="I117" s="45"/>
      <c r="J117" s="45"/>
      <c r="K117" s="44"/>
      <c r="L117" s="44"/>
      <c r="M117" s="46" t="str">
        <f t="shared" si="3"/>
        <v/>
      </c>
      <c r="N117" s="47"/>
    </row>
    <row r="118" spans="1:14" ht="46.05" customHeight="1">
      <c r="A118" s="11" t="s">
        <v>848</v>
      </c>
      <c r="B118" s="8" t="s">
        <v>60</v>
      </c>
      <c r="C118" s="8" t="s">
        <v>1022</v>
      </c>
      <c r="D118" s="8" t="s">
        <v>1031</v>
      </c>
      <c r="E118" s="44" t="s">
        <v>262</v>
      </c>
      <c r="F118" s="44" t="s">
        <v>263</v>
      </c>
      <c r="G118" s="45"/>
      <c r="H118" s="45"/>
      <c r="I118" s="45"/>
      <c r="J118" s="45"/>
      <c r="K118" s="44"/>
      <c r="L118" s="44"/>
      <c r="M118" s="46" t="str">
        <f t="shared" si="3"/>
        <v/>
      </c>
      <c r="N118" s="47"/>
    </row>
    <row r="119" spans="1:14" ht="46.05" customHeight="1">
      <c r="A119" s="11" t="s">
        <v>850</v>
      </c>
      <c r="B119" s="8" t="s">
        <v>60</v>
      </c>
      <c r="C119" s="8" t="s">
        <v>1022</v>
      </c>
      <c r="D119" s="8" t="s">
        <v>1032</v>
      </c>
      <c r="E119" s="44" t="s">
        <v>262</v>
      </c>
      <c r="F119" s="44" t="s">
        <v>263</v>
      </c>
      <c r="G119" s="45"/>
      <c r="H119" s="45"/>
      <c r="I119" s="45"/>
      <c r="J119" s="45"/>
      <c r="K119" s="44"/>
      <c r="L119" s="44"/>
      <c r="M119" s="46" t="str">
        <f t="shared" si="3"/>
        <v/>
      </c>
      <c r="N119" s="47"/>
    </row>
    <row r="120" spans="1:14" ht="46.05" customHeight="1">
      <c r="A120" s="11" t="s">
        <v>852</v>
      </c>
      <c r="B120" s="8" t="s">
        <v>60</v>
      </c>
      <c r="C120" s="8" t="s">
        <v>1022</v>
      </c>
      <c r="D120" s="8" t="s">
        <v>829</v>
      </c>
      <c r="E120" s="44" t="s">
        <v>262</v>
      </c>
      <c r="F120" s="44" t="s">
        <v>263</v>
      </c>
      <c r="G120" s="45"/>
      <c r="H120" s="45"/>
      <c r="I120" s="45"/>
      <c r="J120" s="45"/>
      <c r="K120" s="44"/>
      <c r="L120" s="44"/>
      <c r="M120" s="46" t="str">
        <f t="shared" si="3"/>
        <v/>
      </c>
      <c r="N120" s="47"/>
    </row>
    <row r="121" spans="1:14" ht="46.05" customHeight="1">
      <c r="A121" s="11" t="s">
        <v>854</v>
      </c>
      <c r="B121" s="8" t="s">
        <v>60</v>
      </c>
      <c r="C121" s="8" t="s">
        <v>1022</v>
      </c>
      <c r="D121" s="8" t="s">
        <v>1033</v>
      </c>
      <c r="E121" s="44" t="s">
        <v>262</v>
      </c>
      <c r="F121" s="44" t="s">
        <v>263</v>
      </c>
      <c r="G121" s="45"/>
      <c r="H121" s="45"/>
      <c r="I121" s="45"/>
      <c r="J121" s="45"/>
      <c r="K121" s="44"/>
      <c r="L121" s="44"/>
      <c r="M121" s="46" t="str">
        <f t="shared" si="3"/>
        <v/>
      </c>
      <c r="N121" s="47"/>
    </row>
    <row r="122" spans="1:14" ht="46.05" customHeight="1">
      <c r="A122" s="11" t="s">
        <v>856</v>
      </c>
      <c r="B122" s="8" t="s">
        <v>60</v>
      </c>
      <c r="C122" s="8" t="s">
        <v>1022</v>
      </c>
      <c r="D122" s="8" t="s">
        <v>911</v>
      </c>
      <c r="E122" s="44" t="s">
        <v>262</v>
      </c>
      <c r="F122" s="44" t="s">
        <v>263</v>
      </c>
      <c r="G122" s="45"/>
      <c r="H122" s="45"/>
      <c r="I122" s="45"/>
      <c r="J122" s="45"/>
      <c r="K122" s="44"/>
      <c r="L122" s="44"/>
      <c r="M122" s="46" t="str">
        <f t="shared" si="3"/>
        <v/>
      </c>
      <c r="N122" s="47"/>
    </row>
    <row r="123" spans="1:14" ht="46.05" customHeight="1">
      <c r="A123" s="11" t="s">
        <v>858</v>
      </c>
      <c r="B123" s="8" t="s">
        <v>60</v>
      </c>
      <c r="C123" s="8" t="s">
        <v>1022</v>
      </c>
      <c r="D123" s="8" t="s">
        <v>1034</v>
      </c>
      <c r="E123" s="44" t="s">
        <v>262</v>
      </c>
      <c r="F123" s="44" t="s">
        <v>263</v>
      </c>
      <c r="G123" s="45"/>
      <c r="H123" s="45"/>
      <c r="I123" s="45"/>
      <c r="J123" s="45"/>
      <c r="K123" s="44"/>
      <c r="L123" s="44"/>
      <c r="M123" s="46" t="str">
        <f t="shared" si="3"/>
        <v/>
      </c>
      <c r="N123" s="47"/>
    </row>
    <row r="124" spans="1:14" ht="46.05" customHeight="1">
      <c r="A124" s="11" t="s">
        <v>860</v>
      </c>
      <c r="B124" s="8" t="s">
        <v>60</v>
      </c>
      <c r="C124" s="8" t="s">
        <v>1022</v>
      </c>
      <c r="D124" s="8" t="s">
        <v>964</v>
      </c>
      <c r="E124" s="44" t="s">
        <v>262</v>
      </c>
      <c r="F124" s="44" t="s">
        <v>263</v>
      </c>
      <c r="G124" s="45"/>
      <c r="H124" s="45"/>
      <c r="I124" s="45"/>
      <c r="J124" s="45"/>
      <c r="K124" s="44"/>
      <c r="L124" s="44"/>
      <c r="M124" s="46" t="str">
        <f t="shared" si="3"/>
        <v/>
      </c>
      <c r="N124" s="47"/>
    </row>
    <row r="125" spans="1:14" ht="46.05" customHeight="1">
      <c r="A125" s="11" t="s">
        <v>862</v>
      </c>
      <c r="B125" s="8" t="s">
        <v>60</v>
      </c>
      <c r="C125" s="8" t="s">
        <v>1022</v>
      </c>
      <c r="D125" s="8" t="s">
        <v>915</v>
      </c>
      <c r="E125" s="44" t="s">
        <v>262</v>
      </c>
      <c r="F125" s="44" t="s">
        <v>263</v>
      </c>
      <c r="G125" s="45"/>
      <c r="H125" s="45"/>
      <c r="I125" s="45"/>
      <c r="J125" s="45"/>
      <c r="K125" s="44"/>
      <c r="L125" s="44"/>
      <c r="M125" s="46" t="str">
        <f t="shared" si="3"/>
        <v/>
      </c>
      <c r="N125" s="47"/>
    </row>
    <row r="126" spans="1:14" ht="46.05" customHeight="1">
      <c r="A126" s="11" t="s">
        <v>864</v>
      </c>
      <c r="B126" s="8" t="s">
        <v>60</v>
      </c>
      <c r="C126" s="8" t="s">
        <v>1022</v>
      </c>
      <c r="D126" s="8" t="s">
        <v>1035</v>
      </c>
      <c r="E126" s="44" t="s">
        <v>262</v>
      </c>
      <c r="F126" s="44" t="s">
        <v>263</v>
      </c>
      <c r="G126" s="45"/>
      <c r="H126" s="45"/>
      <c r="I126" s="45"/>
      <c r="J126" s="45"/>
      <c r="K126" s="44"/>
      <c r="L126" s="44"/>
      <c r="M126" s="46" t="str">
        <f t="shared" si="3"/>
        <v/>
      </c>
      <c r="N126" s="47"/>
    </row>
    <row r="127" spans="1:14" ht="46.05" customHeight="1">
      <c r="A127" s="11" t="s">
        <v>866</v>
      </c>
      <c r="B127" s="8" t="s">
        <v>60</v>
      </c>
      <c r="C127" s="8" t="s">
        <v>1022</v>
      </c>
      <c r="D127" s="8" t="s">
        <v>1036</v>
      </c>
      <c r="E127" s="44" t="s">
        <v>262</v>
      </c>
      <c r="F127" s="44" t="s">
        <v>263</v>
      </c>
      <c r="G127" s="45"/>
      <c r="H127" s="45"/>
      <c r="I127" s="45"/>
      <c r="J127" s="45"/>
      <c r="K127" s="44"/>
      <c r="L127" s="44"/>
      <c r="M127" s="46" t="str">
        <f t="shared" si="3"/>
        <v/>
      </c>
      <c r="N127" s="47"/>
    </row>
    <row r="128" spans="1:14" ht="46.05" customHeight="1">
      <c r="A128" s="11" t="s">
        <v>868</v>
      </c>
      <c r="B128" s="8" t="s">
        <v>60</v>
      </c>
      <c r="C128" s="8" t="s">
        <v>1022</v>
      </c>
      <c r="D128" s="8" t="s">
        <v>1037</v>
      </c>
      <c r="E128" s="44" t="s">
        <v>262</v>
      </c>
      <c r="F128" s="44" t="s">
        <v>263</v>
      </c>
      <c r="G128" s="45"/>
      <c r="H128" s="45"/>
      <c r="I128" s="45"/>
      <c r="J128" s="45"/>
      <c r="K128" s="44"/>
      <c r="L128" s="44"/>
      <c r="M128" s="46" t="str">
        <f t="shared" si="3"/>
        <v/>
      </c>
      <c r="N128" s="47"/>
    </row>
    <row r="129" spans="1:14" ht="46.05" customHeight="1">
      <c r="A129" s="11" t="s">
        <v>870</v>
      </c>
      <c r="B129" s="8" t="s">
        <v>60</v>
      </c>
      <c r="C129" s="8" t="s">
        <v>1022</v>
      </c>
      <c r="D129" s="8" t="s">
        <v>1038</v>
      </c>
      <c r="E129" s="44" t="s">
        <v>262</v>
      </c>
      <c r="F129" s="44" t="s">
        <v>263</v>
      </c>
      <c r="G129" s="45"/>
      <c r="H129" s="45"/>
      <c r="I129" s="45"/>
      <c r="J129" s="45"/>
      <c r="K129" s="44"/>
      <c r="L129" s="44"/>
      <c r="M129" s="46" t="str">
        <f t="shared" si="3"/>
        <v/>
      </c>
      <c r="N129" s="47"/>
    </row>
    <row r="130" spans="1:14" ht="46.05" customHeight="1">
      <c r="A130" s="11" t="s">
        <v>872</v>
      </c>
      <c r="B130" s="8" t="s">
        <v>60</v>
      </c>
      <c r="C130" s="8" t="s">
        <v>1022</v>
      </c>
      <c r="D130" s="8" t="s">
        <v>1011</v>
      </c>
      <c r="E130" s="44" t="s">
        <v>262</v>
      </c>
      <c r="F130" s="44" t="s">
        <v>263</v>
      </c>
      <c r="G130" s="45"/>
      <c r="H130" s="45"/>
      <c r="I130" s="45"/>
      <c r="J130" s="45"/>
      <c r="K130" s="44"/>
      <c r="L130" s="44"/>
      <c r="M130" s="46" t="str">
        <f t="shared" si="3"/>
        <v/>
      </c>
      <c r="N130" s="47"/>
    </row>
    <row r="131" spans="1:14" ht="46.05" customHeight="1">
      <c r="A131" s="11" t="s">
        <v>874</v>
      </c>
      <c r="B131" s="8" t="s">
        <v>60</v>
      </c>
      <c r="C131" s="8" t="s">
        <v>1022</v>
      </c>
      <c r="D131" s="8" t="s">
        <v>953</v>
      </c>
      <c r="E131" s="44" t="s">
        <v>262</v>
      </c>
      <c r="F131" s="44" t="s">
        <v>263</v>
      </c>
      <c r="G131" s="45"/>
      <c r="H131" s="45"/>
      <c r="I131" s="45"/>
      <c r="J131" s="45"/>
      <c r="K131" s="44"/>
      <c r="L131" s="44"/>
      <c r="M131" s="46" t="str">
        <f t="shared" si="3"/>
        <v/>
      </c>
      <c r="N131" s="47"/>
    </row>
    <row r="132" spans="1:14" ht="46.05" customHeight="1">
      <c r="A132" s="11" t="s">
        <v>876</v>
      </c>
      <c r="B132" s="8" t="s">
        <v>60</v>
      </c>
      <c r="C132" s="8" t="s">
        <v>1022</v>
      </c>
      <c r="D132" s="8" t="s">
        <v>946</v>
      </c>
      <c r="E132" s="44" t="s">
        <v>262</v>
      </c>
      <c r="F132" s="44" t="s">
        <v>263</v>
      </c>
      <c r="G132" s="45"/>
      <c r="H132" s="45"/>
      <c r="I132" s="45"/>
      <c r="J132" s="45"/>
      <c r="K132" s="44"/>
      <c r="L132" s="44"/>
      <c r="M132" s="46" t="str">
        <f t="shared" si="3"/>
        <v/>
      </c>
      <c r="N132" s="47"/>
    </row>
    <row r="133" spans="1:14" ht="46.05" customHeight="1">
      <c r="A133" s="11" t="s">
        <v>878</v>
      </c>
      <c r="B133" s="8" t="s">
        <v>60</v>
      </c>
      <c r="C133" s="8" t="s">
        <v>1022</v>
      </c>
      <c r="D133" s="8" t="s">
        <v>1039</v>
      </c>
      <c r="E133" s="44" t="s">
        <v>262</v>
      </c>
      <c r="F133" s="44" t="s">
        <v>263</v>
      </c>
      <c r="G133" s="45"/>
      <c r="H133" s="45"/>
      <c r="I133" s="45"/>
      <c r="J133" s="45"/>
      <c r="K133" s="44"/>
      <c r="L133" s="44"/>
      <c r="M133" s="46" t="str">
        <f t="shared" si="3"/>
        <v/>
      </c>
      <c r="N133" s="47"/>
    </row>
    <row r="134" spans="1:14" ht="46.05" customHeight="1">
      <c r="A134" s="11" t="s">
        <v>880</v>
      </c>
      <c r="B134" s="8" t="s">
        <v>60</v>
      </c>
      <c r="C134" s="8" t="s">
        <v>1022</v>
      </c>
      <c r="D134" s="8" t="s">
        <v>1040</v>
      </c>
      <c r="E134" s="44" t="s">
        <v>262</v>
      </c>
      <c r="F134" s="44" t="s">
        <v>263</v>
      </c>
      <c r="G134" s="45"/>
      <c r="H134" s="45"/>
      <c r="I134" s="45"/>
      <c r="J134" s="45"/>
      <c r="K134" s="44"/>
      <c r="L134" s="44"/>
      <c r="M134" s="46" t="str">
        <f t="shared" si="3"/>
        <v/>
      </c>
      <c r="N134" s="47"/>
    </row>
    <row r="135" spans="1:14" ht="46.05" customHeight="1">
      <c r="A135" s="11" t="s">
        <v>882</v>
      </c>
      <c r="B135" s="8" t="s">
        <v>60</v>
      </c>
      <c r="C135" s="8" t="s">
        <v>1041</v>
      </c>
      <c r="D135" s="8" t="s">
        <v>1042</v>
      </c>
      <c r="E135" s="44" t="s">
        <v>262</v>
      </c>
      <c r="F135" s="44" t="s">
        <v>263</v>
      </c>
      <c r="G135" s="45"/>
      <c r="H135" s="45"/>
      <c r="I135" s="45"/>
      <c r="J135" s="45"/>
      <c r="K135" s="44"/>
      <c r="L135" s="44"/>
      <c r="M135" s="46" t="str">
        <f t="shared" si="3"/>
        <v/>
      </c>
      <c r="N135" s="47"/>
    </row>
    <row r="136" spans="1:14" ht="46.05" customHeight="1">
      <c r="A136" s="11" t="s">
        <v>885</v>
      </c>
      <c r="B136" s="8" t="s">
        <v>60</v>
      </c>
      <c r="C136" s="8" t="s">
        <v>1041</v>
      </c>
      <c r="D136" s="8" t="s">
        <v>888</v>
      </c>
      <c r="E136" s="44" t="s">
        <v>262</v>
      </c>
      <c r="F136" s="44" t="s">
        <v>263</v>
      </c>
      <c r="G136" s="45"/>
      <c r="H136" s="45"/>
      <c r="I136" s="45"/>
      <c r="J136" s="45"/>
      <c r="K136" s="44"/>
      <c r="L136" s="44"/>
      <c r="M136" s="46" t="str">
        <f t="shared" ref="M136:M167" si="4">IF(OR(K136="",L136=""),"",IFERROR(L136/K136,0))</f>
        <v/>
      </c>
      <c r="N136" s="47"/>
    </row>
    <row r="137" spans="1:14" ht="46.05" customHeight="1">
      <c r="A137" s="11" t="s">
        <v>887</v>
      </c>
      <c r="B137" s="8" t="s">
        <v>60</v>
      </c>
      <c r="C137" s="8" t="s">
        <v>1041</v>
      </c>
      <c r="D137" s="8" t="s">
        <v>1043</v>
      </c>
      <c r="E137" s="44" t="s">
        <v>262</v>
      </c>
      <c r="F137" s="44" t="s">
        <v>263</v>
      </c>
      <c r="G137" s="45"/>
      <c r="H137" s="45"/>
      <c r="I137" s="45"/>
      <c r="J137" s="45"/>
      <c r="K137" s="44"/>
      <c r="L137" s="44"/>
      <c r="M137" s="46" t="str">
        <f t="shared" si="4"/>
        <v/>
      </c>
      <c r="N137" s="47"/>
    </row>
    <row r="138" spans="1:14" ht="46.05" customHeight="1">
      <c r="A138" s="11" t="s">
        <v>889</v>
      </c>
      <c r="B138" s="8" t="s">
        <v>60</v>
      </c>
      <c r="C138" s="8" t="s">
        <v>1041</v>
      </c>
      <c r="D138" s="8" t="s">
        <v>1044</v>
      </c>
      <c r="E138" s="44" t="s">
        <v>262</v>
      </c>
      <c r="F138" s="44" t="s">
        <v>263</v>
      </c>
      <c r="G138" s="45"/>
      <c r="H138" s="45"/>
      <c r="I138" s="45"/>
      <c r="J138" s="45"/>
      <c r="K138" s="44"/>
      <c r="L138" s="44"/>
      <c r="M138" s="46" t="str">
        <f t="shared" si="4"/>
        <v/>
      </c>
      <c r="N138" s="47"/>
    </row>
    <row r="139" spans="1:14" ht="46.05" customHeight="1">
      <c r="A139" s="11" t="s">
        <v>891</v>
      </c>
      <c r="B139" s="8" t="s">
        <v>60</v>
      </c>
      <c r="C139" s="8" t="s">
        <v>1041</v>
      </c>
      <c r="D139" s="8" t="s">
        <v>861</v>
      </c>
      <c r="E139" s="44" t="s">
        <v>262</v>
      </c>
      <c r="F139" s="44" t="s">
        <v>263</v>
      </c>
      <c r="G139" s="45"/>
      <c r="H139" s="45"/>
      <c r="I139" s="45"/>
      <c r="J139" s="45"/>
      <c r="K139" s="44"/>
      <c r="L139" s="44"/>
      <c r="M139" s="46" t="str">
        <f t="shared" si="4"/>
        <v/>
      </c>
      <c r="N139" s="47"/>
    </row>
    <row r="140" spans="1:14" ht="46.05" customHeight="1">
      <c r="A140" s="11" t="s">
        <v>893</v>
      </c>
      <c r="B140" s="8" t="s">
        <v>60</v>
      </c>
      <c r="C140" s="8" t="s">
        <v>1041</v>
      </c>
      <c r="D140" s="8" t="s">
        <v>1045</v>
      </c>
      <c r="E140" s="44" t="s">
        <v>262</v>
      </c>
      <c r="F140" s="44" t="s">
        <v>263</v>
      </c>
      <c r="G140" s="45"/>
      <c r="H140" s="45"/>
      <c r="I140" s="45"/>
      <c r="J140" s="45"/>
      <c r="K140" s="44"/>
      <c r="L140" s="44"/>
      <c r="M140" s="46" t="str">
        <f t="shared" si="4"/>
        <v/>
      </c>
      <c r="N140" s="47"/>
    </row>
    <row r="141" spans="1:14" ht="46.05" customHeight="1">
      <c r="A141" s="11" t="s">
        <v>894</v>
      </c>
      <c r="B141" s="8" t="s">
        <v>60</v>
      </c>
      <c r="C141" s="8" t="s">
        <v>1041</v>
      </c>
      <c r="D141" s="8" t="s">
        <v>1046</v>
      </c>
      <c r="E141" s="44" t="s">
        <v>262</v>
      </c>
      <c r="F141" s="44" t="s">
        <v>263</v>
      </c>
      <c r="G141" s="45"/>
      <c r="H141" s="45"/>
      <c r="I141" s="45"/>
      <c r="J141" s="45"/>
      <c r="K141" s="44"/>
      <c r="L141" s="44"/>
      <c r="M141" s="46" t="str">
        <f t="shared" si="4"/>
        <v/>
      </c>
      <c r="N141" s="47"/>
    </row>
    <row r="142" spans="1:14" ht="46.05" customHeight="1">
      <c r="A142" s="11" t="s">
        <v>895</v>
      </c>
      <c r="B142" s="8" t="s">
        <v>60</v>
      </c>
      <c r="C142" s="8" t="s">
        <v>1041</v>
      </c>
      <c r="D142" s="8" t="s">
        <v>992</v>
      </c>
      <c r="E142" s="44" t="s">
        <v>262</v>
      </c>
      <c r="F142" s="44" t="s">
        <v>263</v>
      </c>
      <c r="G142" s="45"/>
      <c r="H142" s="45"/>
      <c r="I142" s="45"/>
      <c r="J142" s="45"/>
      <c r="K142" s="44"/>
      <c r="L142" s="44"/>
      <c r="M142" s="46" t="str">
        <f t="shared" si="4"/>
        <v/>
      </c>
      <c r="N142" s="47"/>
    </row>
    <row r="143" spans="1:14" ht="46.05" customHeight="1">
      <c r="A143" s="11" t="s">
        <v>897</v>
      </c>
      <c r="B143" s="8" t="s">
        <v>60</v>
      </c>
      <c r="C143" s="8" t="s">
        <v>1041</v>
      </c>
      <c r="D143" s="8" t="s">
        <v>1047</v>
      </c>
      <c r="E143" s="44" t="s">
        <v>262</v>
      </c>
      <c r="F143" s="44" t="s">
        <v>263</v>
      </c>
      <c r="G143" s="45"/>
      <c r="H143" s="45"/>
      <c r="I143" s="45"/>
      <c r="J143" s="45"/>
      <c r="K143" s="44"/>
      <c r="L143" s="44"/>
      <c r="M143" s="46" t="str">
        <f t="shared" si="4"/>
        <v/>
      </c>
      <c r="N143" s="47"/>
    </row>
    <row r="144" spans="1:14" ht="46.05" customHeight="1">
      <c r="A144" s="11" t="s">
        <v>899</v>
      </c>
      <c r="B144" s="8" t="s">
        <v>60</v>
      </c>
      <c r="C144" s="8" t="s">
        <v>1041</v>
      </c>
      <c r="D144" s="8" t="s">
        <v>1048</v>
      </c>
      <c r="E144" s="44" t="s">
        <v>262</v>
      </c>
      <c r="F144" s="44" t="s">
        <v>263</v>
      </c>
      <c r="G144" s="45"/>
      <c r="H144" s="45"/>
      <c r="I144" s="45"/>
      <c r="J144" s="45"/>
      <c r="K144" s="44"/>
      <c r="L144" s="44"/>
      <c r="M144" s="46" t="str">
        <f t="shared" si="4"/>
        <v/>
      </c>
      <c r="N144" s="47"/>
    </row>
    <row r="145" spans="1:14" ht="46.05" customHeight="1">
      <c r="A145" s="11" t="s">
        <v>900</v>
      </c>
      <c r="B145" s="8" t="s">
        <v>60</v>
      </c>
      <c r="C145" s="8" t="s">
        <v>1041</v>
      </c>
      <c r="D145" s="8" t="s">
        <v>1049</v>
      </c>
      <c r="E145" s="44" t="s">
        <v>262</v>
      </c>
      <c r="F145" s="44" t="s">
        <v>263</v>
      </c>
      <c r="G145" s="45"/>
      <c r="H145" s="45"/>
      <c r="I145" s="45"/>
      <c r="J145" s="45"/>
      <c r="K145" s="44"/>
      <c r="L145" s="44"/>
      <c r="M145" s="46" t="str">
        <f t="shared" si="4"/>
        <v/>
      </c>
      <c r="N145" s="47"/>
    </row>
    <row r="146" spans="1:14" ht="46.05" customHeight="1">
      <c r="A146" s="11" t="s">
        <v>902</v>
      </c>
      <c r="B146" s="8" t="s">
        <v>60</v>
      </c>
      <c r="C146" s="8" t="s">
        <v>1041</v>
      </c>
      <c r="D146" s="8" t="s">
        <v>1050</v>
      </c>
      <c r="E146" s="44" t="s">
        <v>262</v>
      </c>
      <c r="F146" s="44" t="s">
        <v>263</v>
      </c>
      <c r="G146" s="45"/>
      <c r="H146" s="45"/>
      <c r="I146" s="45"/>
      <c r="J146" s="45"/>
      <c r="K146" s="44"/>
      <c r="L146" s="44"/>
      <c r="M146" s="46" t="str">
        <f t="shared" si="4"/>
        <v/>
      </c>
      <c r="N146" s="47"/>
    </row>
    <row r="147" spans="1:14" ht="46.05" customHeight="1">
      <c r="A147" s="11" t="s">
        <v>903</v>
      </c>
      <c r="B147" s="8" t="s">
        <v>60</v>
      </c>
      <c r="C147" s="8" t="s">
        <v>1041</v>
      </c>
      <c r="D147" s="8" t="s">
        <v>1051</v>
      </c>
      <c r="E147" s="44" t="s">
        <v>262</v>
      </c>
      <c r="F147" s="44" t="s">
        <v>263</v>
      </c>
      <c r="G147" s="45"/>
      <c r="H147" s="45"/>
      <c r="I147" s="45"/>
      <c r="J147" s="45"/>
      <c r="K147" s="44"/>
      <c r="L147" s="44"/>
      <c r="M147" s="46" t="str">
        <f t="shared" si="4"/>
        <v/>
      </c>
      <c r="N147" s="47"/>
    </row>
    <row r="148" spans="1:14" ht="46.05" customHeight="1">
      <c r="A148" s="11" t="s">
        <v>905</v>
      </c>
      <c r="B148" s="8" t="s">
        <v>60</v>
      </c>
      <c r="C148" s="8" t="s">
        <v>1041</v>
      </c>
      <c r="D148" s="8" t="s">
        <v>1052</v>
      </c>
      <c r="E148" s="44" t="s">
        <v>262</v>
      </c>
      <c r="F148" s="44" t="s">
        <v>263</v>
      </c>
      <c r="G148" s="45"/>
      <c r="H148" s="45"/>
      <c r="I148" s="45"/>
      <c r="J148" s="45"/>
      <c r="K148" s="44"/>
      <c r="L148" s="44"/>
      <c r="M148" s="46" t="str">
        <f t="shared" si="4"/>
        <v/>
      </c>
      <c r="N148" s="47"/>
    </row>
    <row r="149" spans="1:14" ht="46.05" customHeight="1">
      <c r="A149" s="11" t="s">
        <v>907</v>
      </c>
      <c r="B149" s="8" t="s">
        <v>60</v>
      </c>
      <c r="C149" s="8" t="s">
        <v>1041</v>
      </c>
      <c r="D149" s="8" t="s">
        <v>949</v>
      </c>
      <c r="E149" s="44" t="s">
        <v>262</v>
      </c>
      <c r="F149" s="44" t="s">
        <v>263</v>
      </c>
      <c r="G149" s="45"/>
      <c r="H149" s="45"/>
      <c r="I149" s="45"/>
      <c r="J149" s="45"/>
      <c r="K149" s="44"/>
      <c r="L149" s="44"/>
      <c r="M149" s="46" t="str">
        <f t="shared" si="4"/>
        <v/>
      </c>
      <c r="N149" s="47"/>
    </row>
    <row r="150" spans="1:14" ht="46.05" customHeight="1">
      <c r="A150" s="11" t="s">
        <v>909</v>
      </c>
      <c r="B150" s="8" t="s">
        <v>60</v>
      </c>
      <c r="C150" s="8" t="s">
        <v>1041</v>
      </c>
      <c r="D150" s="8" t="s">
        <v>1053</v>
      </c>
      <c r="E150" s="44" t="s">
        <v>262</v>
      </c>
      <c r="F150" s="44" t="s">
        <v>263</v>
      </c>
      <c r="G150" s="45"/>
      <c r="H150" s="45"/>
      <c r="I150" s="45"/>
      <c r="J150" s="45"/>
      <c r="K150" s="44"/>
      <c r="L150" s="44"/>
      <c r="M150" s="46" t="str">
        <f t="shared" si="4"/>
        <v/>
      </c>
      <c r="N150" s="47"/>
    </row>
    <row r="151" spans="1:14" ht="46.05" customHeight="1">
      <c r="A151" s="11" t="s">
        <v>910</v>
      </c>
      <c r="B151" s="8" t="s">
        <v>60</v>
      </c>
      <c r="C151" s="8" t="s">
        <v>1041</v>
      </c>
      <c r="D151" s="8" t="s">
        <v>1054</v>
      </c>
      <c r="E151" s="44" t="s">
        <v>262</v>
      </c>
      <c r="F151" s="44" t="s">
        <v>263</v>
      </c>
      <c r="G151" s="45"/>
      <c r="H151" s="45"/>
      <c r="I151" s="45"/>
      <c r="J151" s="45"/>
      <c r="K151" s="44"/>
      <c r="L151" s="44"/>
      <c r="M151" s="46" t="str">
        <f t="shared" si="4"/>
        <v/>
      </c>
      <c r="N151" s="47"/>
    </row>
    <row r="152" spans="1:14" ht="46.05" customHeight="1">
      <c r="A152" s="11" t="s">
        <v>912</v>
      </c>
      <c r="B152" s="8" t="s">
        <v>60</v>
      </c>
      <c r="C152" s="8" t="s">
        <v>1041</v>
      </c>
      <c r="D152" s="8" t="s">
        <v>1055</v>
      </c>
      <c r="E152" s="44" t="s">
        <v>262</v>
      </c>
      <c r="F152" s="44" t="s">
        <v>263</v>
      </c>
      <c r="G152" s="45"/>
      <c r="H152" s="45"/>
      <c r="I152" s="45"/>
      <c r="J152" s="45"/>
      <c r="K152" s="44"/>
      <c r="L152" s="44"/>
      <c r="M152" s="46" t="str">
        <f t="shared" si="4"/>
        <v/>
      </c>
      <c r="N152" s="47"/>
    </row>
    <row r="153" spans="1:14" ht="46.05" customHeight="1">
      <c r="A153" s="11" t="s">
        <v>914</v>
      </c>
      <c r="B153" s="8" t="s">
        <v>60</v>
      </c>
      <c r="C153" s="8" t="s">
        <v>1041</v>
      </c>
      <c r="D153" s="8" t="s">
        <v>1056</v>
      </c>
      <c r="E153" s="44" t="s">
        <v>262</v>
      </c>
      <c r="F153" s="44" t="s">
        <v>263</v>
      </c>
      <c r="G153" s="45"/>
      <c r="H153" s="45"/>
      <c r="I153" s="45"/>
      <c r="J153" s="45"/>
      <c r="K153" s="44"/>
      <c r="L153" s="44"/>
      <c r="M153" s="46" t="str">
        <f t="shared" si="4"/>
        <v/>
      </c>
      <c r="N153" s="47"/>
    </row>
    <row r="154" spans="1:14" ht="46.05" customHeight="1">
      <c r="A154" s="11" t="s">
        <v>916</v>
      </c>
      <c r="B154" s="8" t="s">
        <v>60</v>
      </c>
      <c r="C154" s="8" t="s">
        <v>1057</v>
      </c>
      <c r="D154" s="8" t="s">
        <v>1058</v>
      </c>
      <c r="E154" s="44" t="s">
        <v>262</v>
      </c>
      <c r="F154" s="44" t="s">
        <v>263</v>
      </c>
      <c r="G154" s="45"/>
      <c r="H154" s="45"/>
      <c r="I154" s="45"/>
      <c r="J154" s="45"/>
      <c r="K154" s="44"/>
      <c r="L154" s="44"/>
      <c r="M154" s="46" t="str">
        <f t="shared" si="4"/>
        <v/>
      </c>
      <c r="N154" s="47"/>
    </row>
    <row r="155" spans="1:14" ht="46.05" customHeight="1">
      <c r="A155" s="11" t="s">
        <v>918</v>
      </c>
      <c r="B155" s="8" t="s">
        <v>60</v>
      </c>
      <c r="C155" s="8" t="s">
        <v>1057</v>
      </c>
      <c r="D155" s="8" t="s">
        <v>1059</v>
      </c>
      <c r="E155" s="44" t="s">
        <v>262</v>
      </c>
      <c r="F155" s="44" t="s">
        <v>263</v>
      </c>
      <c r="G155" s="45"/>
      <c r="H155" s="45"/>
      <c r="I155" s="45"/>
      <c r="J155" s="45"/>
      <c r="K155" s="44"/>
      <c r="L155" s="44"/>
      <c r="M155" s="46" t="str">
        <f t="shared" si="4"/>
        <v/>
      </c>
      <c r="N155" s="47"/>
    </row>
    <row r="156" spans="1:14" ht="46.05" customHeight="1">
      <c r="A156" s="11" t="s">
        <v>920</v>
      </c>
      <c r="B156" s="8" t="s">
        <v>60</v>
      </c>
      <c r="C156" s="8" t="s">
        <v>1057</v>
      </c>
      <c r="D156" s="8" t="s">
        <v>1060</v>
      </c>
      <c r="E156" s="44" t="s">
        <v>262</v>
      </c>
      <c r="F156" s="44" t="s">
        <v>263</v>
      </c>
      <c r="G156" s="45"/>
      <c r="H156" s="45"/>
      <c r="I156" s="45"/>
      <c r="J156" s="45"/>
      <c r="K156" s="44"/>
      <c r="L156" s="44"/>
      <c r="M156" s="46" t="str">
        <f t="shared" si="4"/>
        <v/>
      </c>
      <c r="N156" s="47"/>
    </row>
    <row r="157" spans="1:14" ht="46.05" customHeight="1">
      <c r="A157" s="11" t="s">
        <v>922</v>
      </c>
      <c r="B157" s="8" t="s">
        <v>60</v>
      </c>
      <c r="C157" s="8" t="s">
        <v>1057</v>
      </c>
      <c r="D157" s="8" t="s">
        <v>1061</v>
      </c>
      <c r="E157" s="44" t="s">
        <v>262</v>
      </c>
      <c r="F157" s="44" t="s">
        <v>263</v>
      </c>
      <c r="G157" s="45"/>
      <c r="H157" s="45"/>
      <c r="I157" s="45"/>
      <c r="J157" s="45"/>
      <c r="K157" s="44"/>
      <c r="L157" s="44"/>
      <c r="M157" s="46" t="str">
        <f t="shared" si="4"/>
        <v/>
      </c>
      <c r="N157" s="47"/>
    </row>
    <row r="158" spans="1:14" ht="46.05" customHeight="1">
      <c r="A158" s="11" t="s">
        <v>1062</v>
      </c>
      <c r="B158" s="8" t="s">
        <v>60</v>
      </c>
      <c r="C158" s="8" t="s">
        <v>1057</v>
      </c>
      <c r="D158" s="8" t="s">
        <v>1063</v>
      </c>
      <c r="E158" s="44" t="s">
        <v>262</v>
      </c>
      <c r="F158" s="44" t="s">
        <v>263</v>
      </c>
      <c r="G158" s="45"/>
      <c r="H158" s="45"/>
      <c r="I158" s="45"/>
      <c r="J158" s="45"/>
      <c r="K158" s="44"/>
      <c r="L158" s="44"/>
      <c r="M158" s="46" t="str">
        <f t="shared" si="4"/>
        <v/>
      </c>
      <c r="N158" s="47"/>
    </row>
    <row r="159" spans="1:14" ht="46.05" customHeight="1">
      <c r="A159" s="11" t="s">
        <v>1064</v>
      </c>
      <c r="B159" s="8" t="s">
        <v>60</v>
      </c>
      <c r="C159" s="8" t="s">
        <v>1057</v>
      </c>
      <c r="D159" s="8" t="s">
        <v>1065</v>
      </c>
      <c r="E159" s="44" t="s">
        <v>262</v>
      </c>
      <c r="F159" s="44" t="s">
        <v>263</v>
      </c>
      <c r="G159" s="45"/>
      <c r="H159" s="45"/>
      <c r="I159" s="45"/>
      <c r="J159" s="45"/>
      <c r="K159" s="44"/>
      <c r="L159" s="44"/>
      <c r="M159" s="46" t="str">
        <f t="shared" si="4"/>
        <v/>
      </c>
      <c r="N159" s="47"/>
    </row>
    <row r="160" spans="1:14" ht="46.05" customHeight="1">
      <c r="A160" s="11" t="s">
        <v>1066</v>
      </c>
      <c r="B160" s="8" t="s">
        <v>60</v>
      </c>
      <c r="C160" s="8" t="s">
        <v>1057</v>
      </c>
      <c r="D160" s="8" t="s">
        <v>1067</v>
      </c>
      <c r="E160" s="44" t="s">
        <v>262</v>
      </c>
      <c r="F160" s="44" t="s">
        <v>263</v>
      </c>
      <c r="G160" s="45"/>
      <c r="H160" s="45"/>
      <c r="I160" s="45"/>
      <c r="J160" s="45"/>
      <c r="K160" s="44"/>
      <c r="L160" s="44"/>
      <c r="M160" s="46" t="str">
        <f t="shared" si="4"/>
        <v/>
      </c>
      <c r="N160" s="47"/>
    </row>
    <row r="161" spans="1:14" ht="46.05" customHeight="1">
      <c r="A161" s="11" t="s">
        <v>1068</v>
      </c>
      <c r="B161" s="8" t="s">
        <v>60</v>
      </c>
      <c r="C161" s="8" t="s">
        <v>1057</v>
      </c>
      <c r="D161" s="8" t="s">
        <v>1069</v>
      </c>
      <c r="E161" s="44" t="s">
        <v>262</v>
      </c>
      <c r="F161" s="44" t="s">
        <v>263</v>
      </c>
      <c r="G161" s="45"/>
      <c r="H161" s="45"/>
      <c r="I161" s="45"/>
      <c r="J161" s="45"/>
      <c r="K161" s="44"/>
      <c r="L161" s="44"/>
      <c r="M161" s="46" t="str">
        <f t="shared" si="4"/>
        <v/>
      </c>
      <c r="N161" s="47"/>
    </row>
    <row r="162" spans="1:14" ht="46.05" customHeight="1">
      <c r="A162" s="11" t="s">
        <v>1070</v>
      </c>
      <c r="B162" s="8" t="s">
        <v>60</v>
      </c>
      <c r="C162" s="8" t="s">
        <v>1057</v>
      </c>
      <c r="D162" s="8" t="s">
        <v>1071</v>
      </c>
      <c r="E162" s="44" t="s">
        <v>262</v>
      </c>
      <c r="F162" s="44" t="s">
        <v>263</v>
      </c>
      <c r="G162" s="45"/>
      <c r="H162" s="45"/>
      <c r="I162" s="45"/>
      <c r="J162" s="45"/>
      <c r="K162" s="44"/>
      <c r="L162" s="44"/>
      <c r="M162" s="46" t="str">
        <f t="shared" si="4"/>
        <v/>
      </c>
      <c r="N162" s="47"/>
    </row>
    <row r="163" spans="1:14" ht="46.05" customHeight="1">
      <c r="A163" s="11" t="s">
        <v>1072</v>
      </c>
      <c r="B163" s="8" t="s">
        <v>60</v>
      </c>
      <c r="C163" s="8" t="s">
        <v>1057</v>
      </c>
      <c r="D163" s="8" t="s">
        <v>1073</v>
      </c>
      <c r="E163" s="44" t="s">
        <v>262</v>
      </c>
      <c r="F163" s="44" t="s">
        <v>263</v>
      </c>
      <c r="G163" s="45"/>
      <c r="H163" s="45"/>
      <c r="I163" s="45"/>
      <c r="J163" s="45"/>
      <c r="K163" s="44"/>
      <c r="L163" s="44"/>
      <c r="M163" s="46" t="str">
        <f t="shared" si="4"/>
        <v/>
      </c>
      <c r="N163" s="47"/>
    </row>
    <row r="164" spans="1:14" ht="46.05" customHeight="1">
      <c r="A164" s="11" t="s">
        <v>1074</v>
      </c>
      <c r="B164" s="8" t="s">
        <v>60</v>
      </c>
      <c r="C164" s="8" t="s">
        <v>1057</v>
      </c>
      <c r="D164" s="8" t="s">
        <v>1075</v>
      </c>
      <c r="E164" s="44" t="s">
        <v>262</v>
      </c>
      <c r="F164" s="44" t="s">
        <v>263</v>
      </c>
      <c r="G164" s="45"/>
      <c r="H164" s="45"/>
      <c r="I164" s="45"/>
      <c r="J164" s="45"/>
      <c r="K164" s="44"/>
      <c r="L164" s="44"/>
      <c r="M164" s="46" t="str">
        <f t="shared" si="4"/>
        <v/>
      </c>
      <c r="N164" s="47"/>
    </row>
    <row r="165" spans="1:14" ht="46.05" customHeight="1">
      <c r="A165" s="11" t="s">
        <v>1076</v>
      </c>
      <c r="B165" s="8" t="s">
        <v>60</v>
      </c>
      <c r="C165" s="8" t="s">
        <v>1057</v>
      </c>
      <c r="D165" s="8" t="s">
        <v>1077</v>
      </c>
      <c r="E165" s="44" t="s">
        <v>262</v>
      </c>
      <c r="F165" s="44" t="s">
        <v>263</v>
      </c>
      <c r="G165" s="45"/>
      <c r="H165" s="45"/>
      <c r="I165" s="45"/>
      <c r="J165" s="45"/>
      <c r="K165" s="44"/>
      <c r="L165" s="44"/>
      <c r="M165" s="46" t="str">
        <f t="shared" si="4"/>
        <v/>
      </c>
      <c r="N165" s="47"/>
    </row>
    <row r="166" spans="1:14" ht="46.05" customHeight="1">
      <c r="A166" s="11" t="s">
        <v>1078</v>
      </c>
      <c r="B166" s="8" t="s">
        <v>60</v>
      </c>
      <c r="C166" s="8" t="s">
        <v>1057</v>
      </c>
      <c r="D166" s="8" t="s">
        <v>1079</v>
      </c>
      <c r="E166" s="44" t="s">
        <v>262</v>
      </c>
      <c r="F166" s="44" t="s">
        <v>263</v>
      </c>
      <c r="G166" s="45"/>
      <c r="H166" s="45"/>
      <c r="I166" s="45"/>
      <c r="J166" s="45"/>
      <c r="K166" s="44"/>
      <c r="L166" s="44"/>
      <c r="M166" s="46" t="str">
        <f t="shared" si="4"/>
        <v/>
      </c>
      <c r="N166" s="47"/>
    </row>
    <row r="167" spans="1:14" ht="46.05" customHeight="1">
      <c r="A167" s="12" t="s">
        <v>1080</v>
      </c>
      <c r="B167" s="13" t="s">
        <v>60</v>
      </c>
      <c r="C167" s="13" t="s">
        <v>1081</v>
      </c>
      <c r="D167" s="13" t="s">
        <v>60</v>
      </c>
      <c r="E167" s="48" t="s">
        <v>262</v>
      </c>
      <c r="F167" s="48" t="s">
        <v>263</v>
      </c>
      <c r="G167" s="49"/>
      <c r="H167" s="49"/>
      <c r="I167" s="49"/>
      <c r="J167" s="49"/>
      <c r="K167" s="48"/>
      <c r="L167" s="48"/>
      <c r="M167" s="50" t="str">
        <f t="shared" si="4"/>
        <v/>
      </c>
      <c r="N167" s="51"/>
    </row>
  </sheetData>
  <sheetProtection algorithmName="SHA-512" hashValue="udTNDvZdgTdbNj6E024qN0TvGQZ5j8zEn7t6igq4Mvq3McLBaqvv+y1QzAi2MKevwu3eQxc0TvjICRizcyJmFA==" saltValue="gDCpfAmXF8YHq9PSnNrdxg==" spinCount="100000" sheet="1" objects="1" scenarios="1" selectLockedCells="1"/>
  <mergeCells count="2">
    <mergeCell ref="A1:N2"/>
    <mergeCell ref="A3:N3"/>
  </mergeCells>
  <conditionalFormatting sqref="E8:E167">
    <cfRule type="containsText" dxfId="98" priority="4" operator="containsText" text="Alta"/>
    <cfRule type="containsText" dxfId="97" priority="5" operator="containsText" text="Média"/>
    <cfRule type="containsText" dxfId="96" priority="6" operator="containsText" text="Baixa"/>
  </conditionalFormatting>
  <conditionalFormatting sqref="F8:F167">
    <cfRule type="containsText" dxfId="95" priority="1" operator="containsText" text="Concluído"/>
    <cfRule type="containsText" dxfId="94" priority="2" operator="containsText" text="Em estudo"/>
    <cfRule type="containsText" dxfId="93" priority="3" operator="containsText" text="Não iniciado"/>
  </conditionalFormatting>
  <conditionalFormatting sqref="M8:M167">
    <cfRule type="expression" dxfId="92" priority="7">
      <formula>AND($M8&lt;&gt;"",$M8&lt;0.6)</formula>
    </cfRule>
    <cfRule type="expression" dxfId="91" priority="8">
      <formula>AND($M8&lt;&gt;"",$M8&gt;=0.6,$M8&lt;0.8)</formula>
    </cfRule>
    <cfRule type="expression" dxfId="90" priority="9">
      <formula>AND($M8&lt;&gt;"",$M8&gt;=0.8)</formula>
    </cfRule>
  </conditionalFormatting>
  <dataValidations count="3">
    <dataValidation type="list" sqref="E8:E167" xr:uid="{00000000-0002-0000-0A00-000000000000}">
      <formula1>"Alta,Média,Baixa"</formula1>
    </dataValidation>
    <dataValidation type="list" sqref="F8:F167" xr:uid="{00000000-0002-0000-0A00-000001000000}">
      <formula1>"Não iniciado,Em estudo,Concluído"</formula1>
    </dataValidation>
    <dataValidation type="whole" sqref="K8:L167" xr:uid="{00000000-0002-0000-0A00-000002000000}">
      <formula1>0</formula1>
      <formula2>10000</formula2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62"/>
  <sheetViews>
    <sheetView showGridLines="0" workbookViewId="0">
      <selection activeCell="G8" sqref="G8"/>
    </sheetView>
  </sheetViews>
  <sheetFormatPr defaultRowHeight="13.8"/>
  <cols>
    <col min="1" max="1" width="10" customWidth="1"/>
    <col min="2" max="2" width="26" customWidth="1"/>
    <col min="3" max="3" width="34" customWidth="1"/>
    <col min="4" max="4" width="78" customWidth="1"/>
    <col min="5" max="5" width="12" customWidth="1"/>
    <col min="6" max="6" width="15" customWidth="1"/>
    <col min="7" max="10" width="13" customWidth="1"/>
    <col min="11" max="11" width="11" customWidth="1"/>
    <col min="12" max="12" width="10" customWidth="1"/>
    <col min="13" max="13" width="12" customWidth="1"/>
    <col min="14" max="14" width="30" customWidth="1"/>
  </cols>
  <sheetData>
    <row r="1" spans="1:14" ht="30" customHeight="1">
      <c r="A1" s="73" t="s">
        <v>1487</v>
      </c>
      <c r="B1" s="73" t="s">
        <v>1082</v>
      </c>
      <c r="C1" s="73" t="s">
        <v>1082</v>
      </c>
      <c r="D1" s="73" t="s">
        <v>1082</v>
      </c>
      <c r="E1" s="73" t="s">
        <v>1082</v>
      </c>
      <c r="F1" s="73" t="s">
        <v>1082</v>
      </c>
      <c r="G1" s="73" t="s">
        <v>1082</v>
      </c>
      <c r="H1" s="73" t="s">
        <v>1082</v>
      </c>
      <c r="I1" s="73" t="s">
        <v>1082</v>
      </c>
      <c r="J1" s="73" t="s">
        <v>1082</v>
      </c>
      <c r="K1" s="73" t="s">
        <v>1082</v>
      </c>
      <c r="L1" s="73" t="s">
        <v>1082</v>
      </c>
      <c r="M1" s="73" t="s">
        <v>1082</v>
      </c>
      <c r="N1" s="73" t="s">
        <v>1082</v>
      </c>
    </row>
    <row r="2" spans="1:14" ht="30" customHeight="1">
      <c r="A2" s="73" t="s">
        <v>1082</v>
      </c>
      <c r="B2" s="73" t="s">
        <v>1082</v>
      </c>
      <c r="C2" s="73" t="s">
        <v>1082</v>
      </c>
      <c r="D2" s="73" t="s">
        <v>1082</v>
      </c>
      <c r="E2" s="73" t="s">
        <v>1082</v>
      </c>
      <c r="F2" s="73" t="s">
        <v>1082</v>
      </c>
      <c r="G2" s="73" t="s">
        <v>1082</v>
      </c>
      <c r="H2" s="73" t="s">
        <v>1082</v>
      </c>
      <c r="I2" s="73" t="s">
        <v>1082</v>
      </c>
      <c r="J2" s="73" t="s">
        <v>1082</v>
      </c>
      <c r="K2" s="73" t="s">
        <v>1082</v>
      </c>
      <c r="L2" s="73" t="s">
        <v>1082</v>
      </c>
      <c r="M2" s="73" t="s">
        <v>1082</v>
      </c>
      <c r="N2" s="73" t="s">
        <v>1082</v>
      </c>
    </row>
    <row r="3" spans="1:14" ht="28.05" customHeight="1">
      <c r="A3" s="74" t="s">
        <v>482</v>
      </c>
      <c r="B3" s="74" t="s">
        <v>482</v>
      </c>
      <c r="C3" s="74" t="s">
        <v>482</v>
      </c>
      <c r="D3" s="74" t="s">
        <v>482</v>
      </c>
      <c r="E3" s="74" t="s">
        <v>482</v>
      </c>
      <c r="F3" s="74" t="s">
        <v>482</v>
      </c>
      <c r="G3" s="74" t="s">
        <v>482</v>
      </c>
      <c r="H3" s="74" t="s">
        <v>482</v>
      </c>
      <c r="I3" s="74" t="s">
        <v>482</v>
      </c>
      <c r="J3" s="74" t="s">
        <v>482</v>
      </c>
      <c r="K3" s="74" t="s">
        <v>482</v>
      </c>
      <c r="L3" s="74" t="s">
        <v>482</v>
      </c>
      <c r="M3" s="74" t="s">
        <v>482</v>
      </c>
      <c r="N3" s="74" t="s">
        <v>482</v>
      </c>
    </row>
    <row r="5" spans="1:14">
      <c r="A5" s="1" t="s">
        <v>56</v>
      </c>
      <c r="B5" s="1"/>
      <c r="C5" s="1" t="s">
        <v>54</v>
      </c>
      <c r="D5" s="1"/>
      <c r="E5" s="1" t="s">
        <v>55</v>
      </c>
      <c r="F5" s="1"/>
      <c r="G5" s="1" t="s">
        <v>244</v>
      </c>
      <c r="H5" s="1"/>
      <c r="I5" s="1" t="s">
        <v>245</v>
      </c>
      <c r="J5" s="1"/>
      <c r="K5" s="1" t="s">
        <v>246</v>
      </c>
      <c r="L5" s="1"/>
    </row>
    <row r="6" spans="1:14" ht="15.6">
      <c r="A6" s="3">
        <f>IFERROR(COUNTIF(F8:F62,"Concluído")/COUNTA(D8:D62),0)</f>
        <v>0</v>
      </c>
      <c r="B6" s="2"/>
      <c r="C6" s="2">
        <f>COUNTA(D8:D62)</f>
        <v>55</v>
      </c>
      <c r="D6" s="2"/>
      <c r="E6" s="2">
        <f>COUNTIF(F8:F62,"Concluído")</f>
        <v>0</v>
      </c>
      <c r="F6" s="2"/>
      <c r="G6" s="2">
        <f>SUM(K8:K62)</f>
        <v>0</v>
      </c>
      <c r="H6" s="2"/>
      <c r="I6" s="2">
        <f>SUM(L8:L62)</f>
        <v>0</v>
      </c>
      <c r="J6" s="2"/>
      <c r="K6" s="3">
        <f>IFERROR(I6/G6,0)</f>
        <v>0</v>
      </c>
      <c r="L6" s="2"/>
    </row>
    <row r="7" spans="1:14" ht="31.95" customHeight="1">
      <c r="A7" s="9" t="s">
        <v>247</v>
      </c>
      <c r="B7" s="10" t="s">
        <v>248</v>
      </c>
      <c r="C7" s="10" t="s">
        <v>249</v>
      </c>
      <c r="D7" s="10" t="s">
        <v>250</v>
      </c>
      <c r="E7" s="10" t="s">
        <v>251</v>
      </c>
      <c r="F7" s="10" t="s">
        <v>252</v>
      </c>
      <c r="G7" s="10" t="s">
        <v>253</v>
      </c>
      <c r="H7" s="10" t="s">
        <v>254</v>
      </c>
      <c r="I7" s="10" t="s">
        <v>255</v>
      </c>
      <c r="J7" s="10" t="s">
        <v>256</v>
      </c>
      <c r="K7" s="10" t="s">
        <v>53</v>
      </c>
      <c r="L7" s="10" t="s">
        <v>245</v>
      </c>
      <c r="M7" s="10" t="s">
        <v>257</v>
      </c>
      <c r="N7" s="10" t="s">
        <v>258</v>
      </c>
    </row>
    <row r="8" spans="1:14" ht="46.05" customHeight="1">
      <c r="A8" s="11" t="s">
        <v>483</v>
      </c>
      <c r="B8" s="8" t="s">
        <v>61</v>
      </c>
      <c r="C8" s="8" t="s">
        <v>1083</v>
      </c>
      <c r="D8" s="8" t="s">
        <v>1084</v>
      </c>
      <c r="E8" s="44" t="s">
        <v>262</v>
      </c>
      <c r="F8" s="44" t="s">
        <v>263</v>
      </c>
      <c r="G8" s="45"/>
      <c r="H8" s="45"/>
      <c r="I8" s="45"/>
      <c r="J8" s="45"/>
      <c r="K8" s="44"/>
      <c r="L8" s="44"/>
      <c r="M8" s="46" t="str">
        <f t="shared" ref="M8:M39" si="0">IF(OR(K8="",L8=""),"",IFERROR(L8/K8,0))</f>
        <v/>
      </c>
      <c r="N8" s="47"/>
    </row>
    <row r="9" spans="1:14" ht="46.05" customHeight="1">
      <c r="A9" s="11" t="s">
        <v>486</v>
      </c>
      <c r="B9" s="8" t="s">
        <v>61</v>
      </c>
      <c r="C9" s="8" t="s">
        <v>1085</v>
      </c>
      <c r="D9" s="8" t="s">
        <v>1086</v>
      </c>
      <c r="E9" s="44" t="s">
        <v>262</v>
      </c>
      <c r="F9" s="44" t="s">
        <v>263</v>
      </c>
      <c r="G9" s="45"/>
      <c r="H9" s="45"/>
      <c r="I9" s="45"/>
      <c r="J9" s="45"/>
      <c r="K9" s="44"/>
      <c r="L9" s="44"/>
      <c r="M9" s="46" t="str">
        <f t="shared" si="0"/>
        <v/>
      </c>
      <c r="N9" s="47"/>
    </row>
    <row r="10" spans="1:14" ht="46.05" customHeight="1">
      <c r="A10" s="11" t="s">
        <v>488</v>
      </c>
      <c r="B10" s="8" t="s">
        <v>61</v>
      </c>
      <c r="C10" s="8" t="s">
        <v>1087</v>
      </c>
      <c r="D10" s="8" t="s">
        <v>1088</v>
      </c>
      <c r="E10" s="44" t="s">
        <v>262</v>
      </c>
      <c r="F10" s="44" t="s">
        <v>263</v>
      </c>
      <c r="G10" s="45"/>
      <c r="H10" s="45"/>
      <c r="I10" s="45"/>
      <c r="J10" s="45"/>
      <c r="K10" s="44"/>
      <c r="L10" s="44"/>
      <c r="M10" s="46" t="str">
        <f t="shared" si="0"/>
        <v/>
      </c>
      <c r="N10" s="47"/>
    </row>
    <row r="11" spans="1:14" ht="46.05" customHeight="1">
      <c r="A11" s="11" t="s">
        <v>490</v>
      </c>
      <c r="B11" s="8" t="s">
        <v>61</v>
      </c>
      <c r="C11" s="8" t="s">
        <v>1089</v>
      </c>
      <c r="D11" s="8" t="s">
        <v>1090</v>
      </c>
      <c r="E11" s="44" t="s">
        <v>262</v>
      </c>
      <c r="F11" s="44" t="s">
        <v>263</v>
      </c>
      <c r="G11" s="45"/>
      <c r="H11" s="45"/>
      <c r="I11" s="45"/>
      <c r="J11" s="45"/>
      <c r="K11" s="44"/>
      <c r="L11" s="44"/>
      <c r="M11" s="46" t="str">
        <f t="shared" si="0"/>
        <v/>
      </c>
      <c r="N11" s="47"/>
    </row>
    <row r="12" spans="1:14" ht="46.05" customHeight="1">
      <c r="A12" s="11" t="s">
        <v>493</v>
      </c>
      <c r="B12" s="8" t="s">
        <v>61</v>
      </c>
      <c r="C12" s="8" t="s">
        <v>1089</v>
      </c>
      <c r="D12" s="8" t="s">
        <v>1091</v>
      </c>
      <c r="E12" s="44" t="s">
        <v>262</v>
      </c>
      <c r="F12" s="44" t="s">
        <v>263</v>
      </c>
      <c r="G12" s="45"/>
      <c r="H12" s="45"/>
      <c r="I12" s="45"/>
      <c r="J12" s="45"/>
      <c r="K12" s="44"/>
      <c r="L12" s="44"/>
      <c r="M12" s="46" t="str">
        <f t="shared" si="0"/>
        <v/>
      </c>
      <c r="N12" s="47"/>
    </row>
    <row r="13" spans="1:14" ht="46.05" customHeight="1">
      <c r="A13" s="11" t="s">
        <v>496</v>
      </c>
      <c r="B13" s="8" t="s">
        <v>61</v>
      </c>
      <c r="C13" s="8" t="s">
        <v>1092</v>
      </c>
      <c r="D13" s="8" t="s">
        <v>1093</v>
      </c>
      <c r="E13" s="44" t="s">
        <v>262</v>
      </c>
      <c r="F13" s="44" t="s">
        <v>263</v>
      </c>
      <c r="G13" s="45"/>
      <c r="H13" s="45"/>
      <c r="I13" s="45"/>
      <c r="J13" s="45"/>
      <c r="K13" s="44"/>
      <c r="L13" s="44"/>
      <c r="M13" s="46" t="str">
        <f t="shared" si="0"/>
        <v/>
      </c>
      <c r="N13" s="47"/>
    </row>
    <row r="14" spans="1:14" ht="46.05" customHeight="1">
      <c r="A14" s="11" t="s">
        <v>498</v>
      </c>
      <c r="B14" s="8" t="s">
        <v>61</v>
      </c>
      <c r="C14" s="8" t="s">
        <v>1092</v>
      </c>
      <c r="D14" s="8" t="s">
        <v>1094</v>
      </c>
      <c r="E14" s="44" t="s">
        <v>262</v>
      </c>
      <c r="F14" s="44" t="s">
        <v>263</v>
      </c>
      <c r="G14" s="45"/>
      <c r="H14" s="45"/>
      <c r="I14" s="45"/>
      <c r="J14" s="45"/>
      <c r="K14" s="44"/>
      <c r="L14" s="44"/>
      <c r="M14" s="46" t="str">
        <f t="shared" si="0"/>
        <v/>
      </c>
      <c r="N14" s="47"/>
    </row>
    <row r="15" spans="1:14" ht="46.05" customHeight="1">
      <c r="A15" s="11" t="s">
        <v>500</v>
      </c>
      <c r="B15" s="8" t="s">
        <v>61</v>
      </c>
      <c r="C15" s="8" t="s">
        <v>1095</v>
      </c>
      <c r="D15" s="8" t="s">
        <v>1096</v>
      </c>
      <c r="E15" s="44" t="s">
        <v>262</v>
      </c>
      <c r="F15" s="44" t="s">
        <v>263</v>
      </c>
      <c r="G15" s="45"/>
      <c r="H15" s="45"/>
      <c r="I15" s="45"/>
      <c r="J15" s="45"/>
      <c r="K15" s="44"/>
      <c r="L15" s="44"/>
      <c r="M15" s="46" t="str">
        <f t="shared" si="0"/>
        <v/>
      </c>
      <c r="N15" s="47"/>
    </row>
    <row r="16" spans="1:14" ht="46.05" customHeight="1">
      <c r="A16" s="11" t="s">
        <v>502</v>
      </c>
      <c r="B16" s="8" t="s">
        <v>61</v>
      </c>
      <c r="C16" s="8" t="s">
        <v>1097</v>
      </c>
      <c r="D16" s="8" t="s">
        <v>1098</v>
      </c>
      <c r="E16" s="44" t="s">
        <v>262</v>
      </c>
      <c r="F16" s="44" t="s">
        <v>263</v>
      </c>
      <c r="G16" s="45"/>
      <c r="H16" s="45"/>
      <c r="I16" s="45"/>
      <c r="J16" s="45"/>
      <c r="K16" s="44"/>
      <c r="L16" s="44"/>
      <c r="M16" s="46" t="str">
        <f t="shared" si="0"/>
        <v/>
      </c>
      <c r="N16" s="47"/>
    </row>
    <row r="17" spans="1:14" ht="46.05" customHeight="1">
      <c r="A17" s="11" t="s">
        <v>504</v>
      </c>
      <c r="B17" s="8" t="s">
        <v>61</v>
      </c>
      <c r="C17" s="8" t="s">
        <v>1097</v>
      </c>
      <c r="D17" s="8" t="s">
        <v>1099</v>
      </c>
      <c r="E17" s="44" t="s">
        <v>262</v>
      </c>
      <c r="F17" s="44" t="s">
        <v>263</v>
      </c>
      <c r="G17" s="45"/>
      <c r="H17" s="45"/>
      <c r="I17" s="45"/>
      <c r="J17" s="45"/>
      <c r="K17" s="44"/>
      <c r="L17" s="44"/>
      <c r="M17" s="46" t="str">
        <f t="shared" si="0"/>
        <v/>
      </c>
      <c r="N17" s="47"/>
    </row>
    <row r="18" spans="1:14" ht="46.05" customHeight="1">
      <c r="A18" s="11" t="s">
        <v>506</v>
      </c>
      <c r="B18" s="8" t="s">
        <v>61</v>
      </c>
      <c r="C18" s="8" t="s">
        <v>1097</v>
      </c>
      <c r="D18" s="8" t="s">
        <v>1100</v>
      </c>
      <c r="E18" s="44" t="s">
        <v>262</v>
      </c>
      <c r="F18" s="44" t="s">
        <v>263</v>
      </c>
      <c r="G18" s="45"/>
      <c r="H18" s="45"/>
      <c r="I18" s="45"/>
      <c r="J18" s="45"/>
      <c r="K18" s="44"/>
      <c r="L18" s="44"/>
      <c r="M18" s="46" t="str">
        <f t="shared" si="0"/>
        <v/>
      </c>
      <c r="N18" s="47"/>
    </row>
    <row r="19" spans="1:14" ht="46.05" customHeight="1">
      <c r="A19" s="11" t="s">
        <v>509</v>
      </c>
      <c r="B19" s="8" t="s">
        <v>61</v>
      </c>
      <c r="C19" s="8" t="s">
        <v>1097</v>
      </c>
      <c r="D19" s="8" t="s">
        <v>1101</v>
      </c>
      <c r="E19" s="44" t="s">
        <v>262</v>
      </c>
      <c r="F19" s="44" t="s">
        <v>263</v>
      </c>
      <c r="G19" s="45"/>
      <c r="H19" s="45"/>
      <c r="I19" s="45"/>
      <c r="J19" s="45"/>
      <c r="K19" s="44"/>
      <c r="L19" s="44"/>
      <c r="M19" s="46" t="str">
        <f t="shared" si="0"/>
        <v/>
      </c>
      <c r="N19" s="47"/>
    </row>
    <row r="20" spans="1:14" ht="46.05" customHeight="1">
      <c r="A20" s="11" t="s">
        <v>511</v>
      </c>
      <c r="B20" s="8" t="s">
        <v>61</v>
      </c>
      <c r="C20" s="8" t="s">
        <v>1102</v>
      </c>
      <c r="D20" s="8" t="s">
        <v>1103</v>
      </c>
      <c r="E20" s="44" t="s">
        <v>262</v>
      </c>
      <c r="F20" s="44" t="s">
        <v>263</v>
      </c>
      <c r="G20" s="45"/>
      <c r="H20" s="45"/>
      <c r="I20" s="45"/>
      <c r="J20" s="45"/>
      <c r="K20" s="44"/>
      <c r="L20" s="44"/>
      <c r="M20" s="46" t="str">
        <f t="shared" si="0"/>
        <v/>
      </c>
      <c r="N20" s="47"/>
    </row>
    <row r="21" spans="1:14" ht="46.05" customHeight="1">
      <c r="A21" s="11" t="s">
        <v>513</v>
      </c>
      <c r="B21" s="8" t="s">
        <v>61</v>
      </c>
      <c r="C21" s="8" t="s">
        <v>1102</v>
      </c>
      <c r="D21" s="8" t="s">
        <v>1104</v>
      </c>
      <c r="E21" s="44" t="s">
        <v>262</v>
      </c>
      <c r="F21" s="44" t="s">
        <v>263</v>
      </c>
      <c r="G21" s="45"/>
      <c r="H21" s="45"/>
      <c r="I21" s="45"/>
      <c r="J21" s="45"/>
      <c r="K21" s="44"/>
      <c r="L21" s="44"/>
      <c r="M21" s="46" t="str">
        <f t="shared" si="0"/>
        <v/>
      </c>
      <c r="N21" s="47"/>
    </row>
    <row r="22" spans="1:14" ht="46.05" customHeight="1">
      <c r="A22" s="11" t="s">
        <v>515</v>
      </c>
      <c r="B22" s="8" t="s">
        <v>61</v>
      </c>
      <c r="C22" s="8" t="s">
        <v>1102</v>
      </c>
      <c r="D22" s="8" t="s">
        <v>1105</v>
      </c>
      <c r="E22" s="44" t="s">
        <v>262</v>
      </c>
      <c r="F22" s="44" t="s">
        <v>263</v>
      </c>
      <c r="G22" s="45"/>
      <c r="H22" s="45"/>
      <c r="I22" s="45"/>
      <c r="J22" s="45"/>
      <c r="K22" s="44"/>
      <c r="L22" s="44"/>
      <c r="M22" s="46" t="str">
        <f t="shared" si="0"/>
        <v/>
      </c>
      <c r="N22" s="47"/>
    </row>
    <row r="23" spans="1:14" ht="46.05" customHeight="1">
      <c r="A23" s="11" t="s">
        <v>518</v>
      </c>
      <c r="B23" s="8" t="s">
        <v>61</v>
      </c>
      <c r="C23" s="8" t="s">
        <v>1106</v>
      </c>
      <c r="D23" s="8" t="s">
        <v>1107</v>
      </c>
      <c r="E23" s="44" t="s">
        <v>262</v>
      </c>
      <c r="F23" s="44" t="s">
        <v>263</v>
      </c>
      <c r="G23" s="45"/>
      <c r="H23" s="45"/>
      <c r="I23" s="45"/>
      <c r="J23" s="45"/>
      <c r="K23" s="44"/>
      <c r="L23" s="44"/>
      <c r="M23" s="46" t="str">
        <f t="shared" si="0"/>
        <v/>
      </c>
      <c r="N23" s="47"/>
    </row>
    <row r="24" spans="1:14" ht="46.05" customHeight="1">
      <c r="A24" s="11" t="s">
        <v>520</v>
      </c>
      <c r="B24" s="8" t="s">
        <v>61</v>
      </c>
      <c r="C24" s="8" t="s">
        <v>1106</v>
      </c>
      <c r="D24" s="8" t="s">
        <v>1108</v>
      </c>
      <c r="E24" s="44" t="s">
        <v>262</v>
      </c>
      <c r="F24" s="44" t="s">
        <v>263</v>
      </c>
      <c r="G24" s="45"/>
      <c r="H24" s="45"/>
      <c r="I24" s="45"/>
      <c r="J24" s="45"/>
      <c r="K24" s="44"/>
      <c r="L24" s="44"/>
      <c r="M24" s="46" t="str">
        <f t="shared" si="0"/>
        <v/>
      </c>
      <c r="N24" s="47"/>
    </row>
    <row r="25" spans="1:14" ht="46.05" customHeight="1">
      <c r="A25" s="11" t="s">
        <v>522</v>
      </c>
      <c r="B25" s="8" t="s">
        <v>61</v>
      </c>
      <c r="C25" s="8" t="s">
        <v>1106</v>
      </c>
      <c r="D25" s="8" t="s">
        <v>1109</v>
      </c>
      <c r="E25" s="44" t="s">
        <v>262</v>
      </c>
      <c r="F25" s="44" t="s">
        <v>263</v>
      </c>
      <c r="G25" s="45"/>
      <c r="H25" s="45"/>
      <c r="I25" s="45"/>
      <c r="J25" s="45"/>
      <c r="K25" s="44"/>
      <c r="L25" s="44"/>
      <c r="M25" s="46" t="str">
        <f t="shared" si="0"/>
        <v/>
      </c>
      <c r="N25" s="47"/>
    </row>
    <row r="26" spans="1:14" ht="46.05" customHeight="1">
      <c r="A26" s="11" t="s">
        <v>525</v>
      </c>
      <c r="B26" s="8" t="s">
        <v>61</v>
      </c>
      <c r="C26" s="8" t="s">
        <v>1106</v>
      </c>
      <c r="D26" s="8" t="s">
        <v>1110</v>
      </c>
      <c r="E26" s="44" t="s">
        <v>262</v>
      </c>
      <c r="F26" s="44" t="s">
        <v>263</v>
      </c>
      <c r="G26" s="45"/>
      <c r="H26" s="45"/>
      <c r="I26" s="45"/>
      <c r="J26" s="45"/>
      <c r="K26" s="44"/>
      <c r="L26" s="44"/>
      <c r="M26" s="46" t="str">
        <f t="shared" si="0"/>
        <v/>
      </c>
      <c r="N26" s="47"/>
    </row>
    <row r="27" spans="1:14" ht="46.05" customHeight="1">
      <c r="A27" s="11" t="s">
        <v>527</v>
      </c>
      <c r="B27" s="8" t="s">
        <v>61</v>
      </c>
      <c r="C27" s="8" t="s">
        <v>1111</v>
      </c>
      <c r="D27" s="8" t="s">
        <v>1112</v>
      </c>
      <c r="E27" s="44" t="s">
        <v>262</v>
      </c>
      <c r="F27" s="44" t="s">
        <v>263</v>
      </c>
      <c r="G27" s="45"/>
      <c r="H27" s="45"/>
      <c r="I27" s="45"/>
      <c r="J27" s="45"/>
      <c r="K27" s="44"/>
      <c r="L27" s="44"/>
      <c r="M27" s="46" t="str">
        <f t="shared" si="0"/>
        <v/>
      </c>
      <c r="N27" s="47"/>
    </row>
    <row r="28" spans="1:14" ht="46.05" customHeight="1">
      <c r="A28" s="11" t="s">
        <v>529</v>
      </c>
      <c r="B28" s="8" t="s">
        <v>61</v>
      </c>
      <c r="C28" s="8" t="s">
        <v>1111</v>
      </c>
      <c r="D28" s="8" t="s">
        <v>1113</v>
      </c>
      <c r="E28" s="44" t="s">
        <v>262</v>
      </c>
      <c r="F28" s="44" t="s">
        <v>263</v>
      </c>
      <c r="G28" s="45"/>
      <c r="H28" s="45"/>
      <c r="I28" s="45"/>
      <c r="J28" s="45"/>
      <c r="K28" s="44"/>
      <c r="L28" s="44"/>
      <c r="M28" s="46" t="str">
        <f t="shared" si="0"/>
        <v/>
      </c>
      <c r="N28" s="47"/>
    </row>
    <row r="29" spans="1:14" ht="46.05" customHeight="1">
      <c r="A29" s="11" t="s">
        <v>531</v>
      </c>
      <c r="B29" s="8" t="s">
        <v>61</v>
      </c>
      <c r="C29" s="8" t="s">
        <v>1114</v>
      </c>
      <c r="D29" s="8" t="s">
        <v>1115</v>
      </c>
      <c r="E29" s="44" t="s">
        <v>262</v>
      </c>
      <c r="F29" s="44" t="s">
        <v>263</v>
      </c>
      <c r="G29" s="45"/>
      <c r="H29" s="45"/>
      <c r="I29" s="45"/>
      <c r="J29" s="45"/>
      <c r="K29" s="44"/>
      <c r="L29" s="44"/>
      <c r="M29" s="46" t="str">
        <f t="shared" si="0"/>
        <v/>
      </c>
      <c r="N29" s="47"/>
    </row>
    <row r="30" spans="1:14" ht="46.05" customHeight="1">
      <c r="A30" s="11" t="s">
        <v>533</v>
      </c>
      <c r="B30" s="8" t="s">
        <v>61</v>
      </c>
      <c r="C30" s="8" t="s">
        <v>1116</v>
      </c>
      <c r="D30" s="8" t="s">
        <v>1117</v>
      </c>
      <c r="E30" s="44" t="s">
        <v>262</v>
      </c>
      <c r="F30" s="44" t="s">
        <v>263</v>
      </c>
      <c r="G30" s="45"/>
      <c r="H30" s="45"/>
      <c r="I30" s="45"/>
      <c r="J30" s="45"/>
      <c r="K30" s="44"/>
      <c r="L30" s="44"/>
      <c r="M30" s="46" t="str">
        <f t="shared" si="0"/>
        <v/>
      </c>
      <c r="N30" s="47"/>
    </row>
    <row r="31" spans="1:14" ht="46.05" customHeight="1">
      <c r="A31" s="11" t="s">
        <v>535</v>
      </c>
      <c r="B31" s="8" t="s">
        <v>61</v>
      </c>
      <c r="C31" s="8" t="s">
        <v>1118</v>
      </c>
      <c r="D31" s="8" t="s">
        <v>1119</v>
      </c>
      <c r="E31" s="44" t="s">
        <v>262</v>
      </c>
      <c r="F31" s="44" t="s">
        <v>263</v>
      </c>
      <c r="G31" s="45"/>
      <c r="H31" s="45"/>
      <c r="I31" s="45"/>
      <c r="J31" s="45"/>
      <c r="K31" s="44"/>
      <c r="L31" s="44"/>
      <c r="M31" s="46" t="str">
        <f t="shared" si="0"/>
        <v/>
      </c>
      <c r="N31" s="47"/>
    </row>
    <row r="32" spans="1:14" ht="46.05" customHeight="1">
      <c r="A32" s="11" t="s">
        <v>568</v>
      </c>
      <c r="B32" s="8" t="s">
        <v>61</v>
      </c>
      <c r="C32" s="8" t="s">
        <v>1118</v>
      </c>
      <c r="D32" s="8" t="s">
        <v>1120</v>
      </c>
      <c r="E32" s="44" t="s">
        <v>262</v>
      </c>
      <c r="F32" s="44" t="s">
        <v>263</v>
      </c>
      <c r="G32" s="45"/>
      <c r="H32" s="45"/>
      <c r="I32" s="45"/>
      <c r="J32" s="45"/>
      <c r="K32" s="44"/>
      <c r="L32" s="44"/>
      <c r="M32" s="46" t="str">
        <f t="shared" si="0"/>
        <v/>
      </c>
      <c r="N32" s="47"/>
    </row>
    <row r="33" spans="1:14" ht="46.05" customHeight="1">
      <c r="A33" s="11" t="s">
        <v>570</v>
      </c>
      <c r="B33" s="8" t="s">
        <v>61</v>
      </c>
      <c r="C33" s="8" t="s">
        <v>1118</v>
      </c>
      <c r="D33" s="8" t="s">
        <v>1121</v>
      </c>
      <c r="E33" s="44" t="s">
        <v>262</v>
      </c>
      <c r="F33" s="44" t="s">
        <v>263</v>
      </c>
      <c r="G33" s="45"/>
      <c r="H33" s="45"/>
      <c r="I33" s="45"/>
      <c r="J33" s="45"/>
      <c r="K33" s="44"/>
      <c r="L33" s="44"/>
      <c r="M33" s="46" t="str">
        <f t="shared" si="0"/>
        <v/>
      </c>
      <c r="N33" s="47"/>
    </row>
    <row r="34" spans="1:14" ht="46.05" customHeight="1">
      <c r="A34" s="11" t="s">
        <v>572</v>
      </c>
      <c r="B34" s="8" t="s">
        <v>61</v>
      </c>
      <c r="C34" s="8" t="s">
        <v>1122</v>
      </c>
      <c r="D34" s="8" t="s">
        <v>1123</v>
      </c>
      <c r="E34" s="44" t="s">
        <v>262</v>
      </c>
      <c r="F34" s="44" t="s">
        <v>263</v>
      </c>
      <c r="G34" s="45"/>
      <c r="H34" s="45"/>
      <c r="I34" s="45"/>
      <c r="J34" s="45"/>
      <c r="K34" s="44"/>
      <c r="L34" s="44"/>
      <c r="M34" s="46" t="str">
        <f t="shared" si="0"/>
        <v/>
      </c>
      <c r="N34" s="47"/>
    </row>
    <row r="35" spans="1:14" ht="46.05" customHeight="1">
      <c r="A35" s="11" t="s">
        <v>574</v>
      </c>
      <c r="B35" s="8" t="s">
        <v>61</v>
      </c>
      <c r="C35" s="8" t="s">
        <v>1122</v>
      </c>
      <c r="D35" s="8" t="s">
        <v>1124</v>
      </c>
      <c r="E35" s="44" t="s">
        <v>262</v>
      </c>
      <c r="F35" s="44" t="s">
        <v>263</v>
      </c>
      <c r="G35" s="45"/>
      <c r="H35" s="45"/>
      <c r="I35" s="45"/>
      <c r="J35" s="45"/>
      <c r="K35" s="44"/>
      <c r="L35" s="44"/>
      <c r="M35" s="46" t="str">
        <f t="shared" si="0"/>
        <v/>
      </c>
      <c r="N35" s="47"/>
    </row>
    <row r="36" spans="1:14" ht="46.05" customHeight="1">
      <c r="A36" s="11" t="s">
        <v>576</v>
      </c>
      <c r="B36" s="8" t="s">
        <v>61</v>
      </c>
      <c r="C36" s="8" t="s">
        <v>1122</v>
      </c>
      <c r="D36" s="8" t="s">
        <v>1125</v>
      </c>
      <c r="E36" s="44" t="s">
        <v>262</v>
      </c>
      <c r="F36" s="44" t="s">
        <v>263</v>
      </c>
      <c r="G36" s="45"/>
      <c r="H36" s="45"/>
      <c r="I36" s="45"/>
      <c r="J36" s="45"/>
      <c r="K36" s="44"/>
      <c r="L36" s="44"/>
      <c r="M36" s="46" t="str">
        <f t="shared" si="0"/>
        <v/>
      </c>
      <c r="N36" s="47"/>
    </row>
    <row r="37" spans="1:14" ht="46.05" customHeight="1">
      <c r="A37" s="11" t="s">
        <v>614</v>
      </c>
      <c r="B37" s="8" t="s">
        <v>61</v>
      </c>
      <c r="C37" s="8" t="s">
        <v>1122</v>
      </c>
      <c r="D37" s="8" t="s">
        <v>1126</v>
      </c>
      <c r="E37" s="44" t="s">
        <v>262</v>
      </c>
      <c r="F37" s="44" t="s">
        <v>263</v>
      </c>
      <c r="G37" s="45"/>
      <c r="H37" s="45"/>
      <c r="I37" s="45"/>
      <c r="J37" s="45"/>
      <c r="K37" s="44"/>
      <c r="L37" s="44"/>
      <c r="M37" s="46" t="str">
        <f t="shared" si="0"/>
        <v/>
      </c>
      <c r="N37" s="47"/>
    </row>
    <row r="38" spans="1:14" ht="46.05" customHeight="1">
      <c r="A38" s="11" t="s">
        <v>616</v>
      </c>
      <c r="B38" s="8" t="s">
        <v>61</v>
      </c>
      <c r="C38" s="8" t="s">
        <v>1127</v>
      </c>
      <c r="D38" s="8" t="s">
        <v>1128</v>
      </c>
      <c r="E38" s="44" t="s">
        <v>262</v>
      </c>
      <c r="F38" s="44" t="s">
        <v>263</v>
      </c>
      <c r="G38" s="45"/>
      <c r="H38" s="45"/>
      <c r="I38" s="45"/>
      <c r="J38" s="45"/>
      <c r="K38" s="44"/>
      <c r="L38" s="44"/>
      <c r="M38" s="46" t="str">
        <f t="shared" si="0"/>
        <v/>
      </c>
      <c r="N38" s="47"/>
    </row>
    <row r="39" spans="1:14" ht="46.05" customHeight="1">
      <c r="A39" s="11" t="s">
        <v>619</v>
      </c>
      <c r="B39" s="8" t="s">
        <v>61</v>
      </c>
      <c r="C39" s="8" t="s">
        <v>1127</v>
      </c>
      <c r="D39" s="8" t="s">
        <v>1129</v>
      </c>
      <c r="E39" s="44" t="s">
        <v>262</v>
      </c>
      <c r="F39" s="44" t="s">
        <v>263</v>
      </c>
      <c r="G39" s="45"/>
      <c r="H39" s="45"/>
      <c r="I39" s="45"/>
      <c r="J39" s="45"/>
      <c r="K39" s="44"/>
      <c r="L39" s="44"/>
      <c r="M39" s="46" t="str">
        <f t="shared" si="0"/>
        <v/>
      </c>
      <c r="N39" s="47"/>
    </row>
    <row r="40" spans="1:14" ht="46.05" customHeight="1">
      <c r="A40" s="11" t="s">
        <v>622</v>
      </c>
      <c r="B40" s="8" t="s">
        <v>61</v>
      </c>
      <c r="C40" s="8" t="s">
        <v>1127</v>
      </c>
      <c r="D40" s="8" t="s">
        <v>1130</v>
      </c>
      <c r="E40" s="44" t="s">
        <v>262</v>
      </c>
      <c r="F40" s="44" t="s">
        <v>263</v>
      </c>
      <c r="G40" s="45"/>
      <c r="H40" s="45"/>
      <c r="I40" s="45"/>
      <c r="J40" s="45"/>
      <c r="K40" s="44"/>
      <c r="L40" s="44"/>
      <c r="M40" s="46" t="str">
        <f t="shared" ref="M40:M62" si="1">IF(OR(K40="",L40=""),"",IFERROR(L40/K40,0))</f>
        <v/>
      </c>
      <c r="N40" s="47"/>
    </row>
    <row r="41" spans="1:14" ht="46.05" customHeight="1">
      <c r="A41" s="11" t="s">
        <v>624</v>
      </c>
      <c r="B41" s="8" t="s">
        <v>61</v>
      </c>
      <c r="C41" s="8" t="s">
        <v>1127</v>
      </c>
      <c r="D41" s="8" t="s">
        <v>1131</v>
      </c>
      <c r="E41" s="44" t="s">
        <v>262</v>
      </c>
      <c r="F41" s="44" t="s">
        <v>263</v>
      </c>
      <c r="G41" s="45"/>
      <c r="H41" s="45"/>
      <c r="I41" s="45"/>
      <c r="J41" s="45"/>
      <c r="K41" s="44"/>
      <c r="L41" s="44"/>
      <c r="M41" s="46" t="str">
        <f t="shared" si="1"/>
        <v/>
      </c>
      <c r="N41" s="47"/>
    </row>
    <row r="42" spans="1:14" ht="46.05" customHeight="1">
      <c r="A42" s="11" t="s">
        <v>626</v>
      </c>
      <c r="B42" s="8" t="s">
        <v>61</v>
      </c>
      <c r="C42" s="8" t="s">
        <v>1127</v>
      </c>
      <c r="D42" s="8" t="s">
        <v>1132</v>
      </c>
      <c r="E42" s="44" t="s">
        <v>262</v>
      </c>
      <c r="F42" s="44" t="s">
        <v>263</v>
      </c>
      <c r="G42" s="45"/>
      <c r="H42" s="45"/>
      <c r="I42" s="45"/>
      <c r="J42" s="45"/>
      <c r="K42" s="44"/>
      <c r="L42" s="44"/>
      <c r="M42" s="46" t="str">
        <f t="shared" si="1"/>
        <v/>
      </c>
      <c r="N42" s="47"/>
    </row>
    <row r="43" spans="1:14" ht="46.05" customHeight="1">
      <c r="A43" s="11" t="s">
        <v>628</v>
      </c>
      <c r="B43" s="8" t="s">
        <v>61</v>
      </c>
      <c r="C43" s="8" t="s">
        <v>1127</v>
      </c>
      <c r="D43" s="8" t="s">
        <v>1133</v>
      </c>
      <c r="E43" s="44" t="s">
        <v>262</v>
      </c>
      <c r="F43" s="44" t="s">
        <v>263</v>
      </c>
      <c r="G43" s="45"/>
      <c r="H43" s="45"/>
      <c r="I43" s="45"/>
      <c r="J43" s="45"/>
      <c r="K43" s="44"/>
      <c r="L43" s="44"/>
      <c r="M43" s="46" t="str">
        <f t="shared" si="1"/>
        <v/>
      </c>
      <c r="N43" s="47"/>
    </row>
    <row r="44" spans="1:14" ht="46.05" customHeight="1">
      <c r="A44" s="11" t="s">
        <v>630</v>
      </c>
      <c r="B44" s="8" t="s">
        <v>61</v>
      </c>
      <c r="C44" s="8" t="s">
        <v>1127</v>
      </c>
      <c r="D44" s="8" t="s">
        <v>1134</v>
      </c>
      <c r="E44" s="44" t="s">
        <v>262</v>
      </c>
      <c r="F44" s="44" t="s">
        <v>263</v>
      </c>
      <c r="G44" s="45"/>
      <c r="H44" s="45"/>
      <c r="I44" s="45"/>
      <c r="J44" s="45"/>
      <c r="K44" s="44"/>
      <c r="L44" s="44"/>
      <c r="M44" s="46" t="str">
        <f t="shared" si="1"/>
        <v/>
      </c>
      <c r="N44" s="47"/>
    </row>
    <row r="45" spans="1:14" ht="46.05" customHeight="1">
      <c r="A45" s="11" t="s">
        <v>632</v>
      </c>
      <c r="B45" s="8" t="s">
        <v>61</v>
      </c>
      <c r="C45" s="8" t="s">
        <v>1135</v>
      </c>
      <c r="D45" s="8" t="s">
        <v>1136</v>
      </c>
      <c r="E45" s="44" t="s">
        <v>262</v>
      </c>
      <c r="F45" s="44" t="s">
        <v>263</v>
      </c>
      <c r="G45" s="45"/>
      <c r="H45" s="45"/>
      <c r="I45" s="45"/>
      <c r="J45" s="45"/>
      <c r="K45" s="44"/>
      <c r="L45" s="44"/>
      <c r="M45" s="46" t="str">
        <f t="shared" si="1"/>
        <v/>
      </c>
      <c r="N45" s="47"/>
    </row>
    <row r="46" spans="1:14" ht="46.05" customHeight="1">
      <c r="A46" s="11" t="s">
        <v>634</v>
      </c>
      <c r="B46" s="8" t="s">
        <v>61</v>
      </c>
      <c r="C46" s="8" t="s">
        <v>1135</v>
      </c>
      <c r="D46" s="8" t="s">
        <v>1137</v>
      </c>
      <c r="E46" s="44" t="s">
        <v>262</v>
      </c>
      <c r="F46" s="44" t="s">
        <v>263</v>
      </c>
      <c r="G46" s="45"/>
      <c r="H46" s="45"/>
      <c r="I46" s="45"/>
      <c r="J46" s="45"/>
      <c r="K46" s="44"/>
      <c r="L46" s="44"/>
      <c r="M46" s="46" t="str">
        <f t="shared" si="1"/>
        <v/>
      </c>
      <c r="N46" s="47"/>
    </row>
    <row r="47" spans="1:14" ht="46.05" customHeight="1">
      <c r="A47" s="11" t="s">
        <v>636</v>
      </c>
      <c r="B47" s="8" t="s">
        <v>61</v>
      </c>
      <c r="C47" s="8" t="s">
        <v>1135</v>
      </c>
      <c r="D47" s="8" t="s">
        <v>1138</v>
      </c>
      <c r="E47" s="44" t="s">
        <v>262</v>
      </c>
      <c r="F47" s="44" t="s">
        <v>263</v>
      </c>
      <c r="G47" s="45"/>
      <c r="H47" s="45"/>
      <c r="I47" s="45"/>
      <c r="J47" s="45"/>
      <c r="K47" s="44"/>
      <c r="L47" s="44"/>
      <c r="M47" s="46" t="str">
        <f t="shared" si="1"/>
        <v/>
      </c>
      <c r="N47" s="47"/>
    </row>
    <row r="48" spans="1:14" ht="46.05" customHeight="1">
      <c r="A48" s="11" t="s">
        <v>639</v>
      </c>
      <c r="B48" s="8" t="s">
        <v>61</v>
      </c>
      <c r="C48" s="8" t="s">
        <v>1135</v>
      </c>
      <c r="D48" s="8" t="s">
        <v>1139</v>
      </c>
      <c r="E48" s="44" t="s">
        <v>262</v>
      </c>
      <c r="F48" s="44" t="s">
        <v>263</v>
      </c>
      <c r="G48" s="45"/>
      <c r="H48" s="45"/>
      <c r="I48" s="45"/>
      <c r="J48" s="45"/>
      <c r="K48" s="44"/>
      <c r="L48" s="44"/>
      <c r="M48" s="46" t="str">
        <f t="shared" si="1"/>
        <v/>
      </c>
      <c r="N48" s="47"/>
    </row>
    <row r="49" spans="1:14" ht="46.05" customHeight="1">
      <c r="A49" s="11" t="s">
        <v>641</v>
      </c>
      <c r="B49" s="8" t="s">
        <v>61</v>
      </c>
      <c r="C49" s="8" t="s">
        <v>1135</v>
      </c>
      <c r="D49" s="8" t="s">
        <v>1140</v>
      </c>
      <c r="E49" s="44" t="s">
        <v>262</v>
      </c>
      <c r="F49" s="44" t="s">
        <v>263</v>
      </c>
      <c r="G49" s="45"/>
      <c r="H49" s="45"/>
      <c r="I49" s="45"/>
      <c r="J49" s="45"/>
      <c r="K49" s="44"/>
      <c r="L49" s="44"/>
      <c r="M49" s="46" t="str">
        <f t="shared" si="1"/>
        <v/>
      </c>
      <c r="N49" s="47"/>
    </row>
    <row r="50" spans="1:14" ht="46.05" customHeight="1">
      <c r="A50" s="11" t="s">
        <v>644</v>
      </c>
      <c r="B50" s="8" t="s">
        <v>61</v>
      </c>
      <c r="C50" s="8" t="s">
        <v>1135</v>
      </c>
      <c r="D50" s="8" t="s">
        <v>1141</v>
      </c>
      <c r="E50" s="44" t="s">
        <v>262</v>
      </c>
      <c r="F50" s="44" t="s">
        <v>263</v>
      </c>
      <c r="G50" s="45"/>
      <c r="H50" s="45"/>
      <c r="I50" s="45"/>
      <c r="J50" s="45"/>
      <c r="K50" s="44"/>
      <c r="L50" s="44"/>
      <c r="M50" s="46" t="str">
        <f t="shared" si="1"/>
        <v/>
      </c>
      <c r="N50" s="47"/>
    </row>
    <row r="51" spans="1:14" ht="46.05" customHeight="1">
      <c r="A51" s="11" t="s">
        <v>646</v>
      </c>
      <c r="B51" s="8" t="s">
        <v>61</v>
      </c>
      <c r="C51" s="8" t="s">
        <v>1142</v>
      </c>
      <c r="D51" s="8" t="s">
        <v>1143</v>
      </c>
      <c r="E51" s="44" t="s">
        <v>262</v>
      </c>
      <c r="F51" s="44" t="s">
        <v>263</v>
      </c>
      <c r="G51" s="45"/>
      <c r="H51" s="45"/>
      <c r="I51" s="45"/>
      <c r="J51" s="45"/>
      <c r="K51" s="44"/>
      <c r="L51" s="44"/>
      <c r="M51" s="46" t="str">
        <f t="shared" si="1"/>
        <v/>
      </c>
      <c r="N51" s="47"/>
    </row>
    <row r="52" spans="1:14" ht="46.05" customHeight="1">
      <c r="A52" s="11" t="s">
        <v>649</v>
      </c>
      <c r="B52" s="8" t="s">
        <v>61</v>
      </c>
      <c r="C52" s="8" t="s">
        <v>1144</v>
      </c>
      <c r="D52" s="8" t="s">
        <v>1145</v>
      </c>
      <c r="E52" s="44" t="s">
        <v>262</v>
      </c>
      <c r="F52" s="44" t="s">
        <v>263</v>
      </c>
      <c r="G52" s="45"/>
      <c r="H52" s="45"/>
      <c r="I52" s="45"/>
      <c r="J52" s="45"/>
      <c r="K52" s="44"/>
      <c r="L52" s="44"/>
      <c r="M52" s="46" t="str">
        <f t="shared" si="1"/>
        <v/>
      </c>
      <c r="N52" s="47"/>
    </row>
    <row r="53" spans="1:14" ht="46.05" customHeight="1">
      <c r="A53" s="11" t="s">
        <v>651</v>
      </c>
      <c r="B53" s="8" t="s">
        <v>61</v>
      </c>
      <c r="C53" s="8" t="s">
        <v>1144</v>
      </c>
      <c r="D53" s="8" t="s">
        <v>1146</v>
      </c>
      <c r="E53" s="44" t="s">
        <v>262</v>
      </c>
      <c r="F53" s="44" t="s">
        <v>263</v>
      </c>
      <c r="G53" s="45"/>
      <c r="H53" s="45"/>
      <c r="I53" s="45"/>
      <c r="J53" s="45"/>
      <c r="K53" s="44"/>
      <c r="L53" s="44"/>
      <c r="M53" s="46" t="str">
        <f t="shared" si="1"/>
        <v/>
      </c>
      <c r="N53" s="47"/>
    </row>
    <row r="54" spans="1:14" ht="46.05" customHeight="1">
      <c r="A54" s="11" t="s">
        <v>653</v>
      </c>
      <c r="B54" s="8" t="s">
        <v>61</v>
      </c>
      <c r="C54" s="8" t="s">
        <v>1144</v>
      </c>
      <c r="D54" s="8" t="s">
        <v>1147</v>
      </c>
      <c r="E54" s="44" t="s">
        <v>262</v>
      </c>
      <c r="F54" s="44" t="s">
        <v>263</v>
      </c>
      <c r="G54" s="45"/>
      <c r="H54" s="45"/>
      <c r="I54" s="45"/>
      <c r="J54" s="45"/>
      <c r="K54" s="44"/>
      <c r="L54" s="44"/>
      <c r="M54" s="46" t="str">
        <f t="shared" si="1"/>
        <v/>
      </c>
      <c r="N54" s="47"/>
    </row>
    <row r="55" spans="1:14" ht="46.05" customHeight="1">
      <c r="A55" s="11" t="s">
        <v>656</v>
      </c>
      <c r="B55" s="8" t="s">
        <v>61</v>
      </c>
      <c r="C55" s="8" t="s">
        <v>1148</v>
      </c>
      <c r="D55" s="8" t="s">
        <v>1149</v>
      </c>
      <c r="E55" s="44" t="s">
        <v>262</v>
      </c>
      <c r="F55" s="44" t="s">
        <v>263</v>
      </c>
      <c r="G55" s="45"/>
      <c r="H55" s="45"/>
      <c r="I55" s="45"/>
      <c r="J55" s="45"/>
      <c r="K55" s="44"/>
      <c r="L55" s="44"/>
      <c r="M55" s="46" t="str">
        <f t="shared" si="1"/>
        <v/>
      </c>
      <c r="N55" s="47"/>
    </row>
    <row r="56" spans="1:14" ht="46.05" customHeight="1">
      <c r="A56" s="11" t="s">
        <v>658</v>
      </c>
      <c r="B56" s="8" t="s">
        <v>61</v>
      </c>
      <c r="C56" s="8" t="s">
        <v>1150</v>
      </c>
      <c r="D56" s="8" t="s">
        <v>1151</v>
      </c>
      <c r="E56" s="44" t="s">
        <v>262</v>
      </c>
      <c r="F56" s="44" t="s">
        <v>263</v>
      </c>
      <c r="G56" s="45"/>
      <c r="H56" s="45"/>
      <c r="I56" s="45"/>
      <c r="J56" s="45"/>
      <c r="K56" s="44"/>
      <c r="L56" s="44"/>
      <c r="M56" s="46" t="str">
        <f t="shared" si="1"/>
        <v/>
      </c>
      <c r="N56" s="47"/>
    </row>
    <row r="57" spans="1:14" ht="46.05" customHeight="1">
      <c r="A57" s="11" t="s">
        <v>660</v>
      </c>
      <c r="B57" s="8" t="s">
        <v>61</v>
      </c>
      <c r="C57" s="8" t="s">
        <v>1150</v>
      </c>
      <c r="D57" s="8" t="s">
        <v>1152</v>
      </c>
      <c r="E57" s="44" t="s">
        <v>262</v>
      </c>
      <c r="F57" s="44" t="s">
        <v>263</v>
      </c>
      <c r="G57" s="45"/>
      <c r="H57" s="45"/>
      <c r="I57" s="45"/>
      <c r="J57" s="45"/>
      <c r="K57" s="44"/>
      <c r="L57" s="44"/>
      <c r="M57" s="46" t="str">
        <f t="shared" si="1"/>
        <v/>
      </c>
      <c r="N57" s="47"/>
    </row>
    <row r="58" spans="1:14" ht="46.05" customHeight="1">
      <c r="A58" s="11" t="s">
        <v>662</v>
      </c>
      <c r="B58" s="8" t="s">
        <v>61</v>
      </c>
      <c r="C58" s="8" t="s">
        <v>1150</v>
      </c>
      <c r="D58" s="8" t="s">
        <v>1153</v>
      </c>
      <c r="E58" s="44" t="s">
        <v>262</v>
      </c>
      <c r="F58" s="44" t="s">
        <v>263</v>
      </c>
      <c r="G58" s="45"/>
      <c r="H58" s="45"/>
      <c r="I58" s="45"/>
      <c r="J58" s="45"/>
      <c r="K58" s="44"/>
      <c r="L58" s="44"/>
      <c r="M58" s="46" t="str">
        <f t="shared" si="1"/>
        <v/>
      </c>
      <c r="N58" s="47"/>
    </row>
    <row r="59" spans="1:14" ht="46.05" customHeight="1">
      <c r="A59" s="11" t="s">
        <v>664</v>
      </c>
      <c r="B59" s="8" t="s">
        <v>61</v>
      </c>
      <c r="C59" s="8" t="s">
        <v>1150</v>
      </c>
      <c r="D59" s="8" t="s">
        <v>1154</v>
      </c>
      <c r="E59" s="44" t="s">
        <v>262</v>
      </c>
      <c r="F59" s="44" t="s">
        <v>263</v>
      </c>
      <c r="G59" s="45"/>
      <c r="H59" s="45"/>
      <c r="I59" s="45"/>
      <c r="J59" s="45"/>
      <c r="K59" s="44"/>
      <c r="L59" s="44"/>
      <c r="M59" s="46" t="str">
        <f t="shared" si="1"/>
        <v/>
      </c>
      <c r="N59" s="47"/>
    </row>
    <row r="60" spans="1:14" ht="46.05" customHeight="1">
      <c r="A60" s="11" t="s">
        <v>666</v>
      </c>
      <c r="B60" s="8" t="s">
        <v>61</v>
      </c>
      <c r="C60" s="8" t="s">
        <v>1150</v>
      </c>
      <c r="D60" s="8" t="s">
        <v>1155</v>
      </c>
      <c r="E60" s="44" t="s">
        <v>262</v>
      </c>
      <c r="F60" s="44" t="s">
        <v>263</v>
      </c>
      <c r="G60" s="45"/>
      <c r="H60" s="45"/>
      <c r="I60" s="45"/>
      <c r="J60" s="45"/>
      <c r="K60" s="44"/>
      <c r="L60" s="44"/>
      <c r="M60" s="46" t="str">
        <f t="shared" si="1"/>
        <v/>
      </c>
      <c r="N60" s="47"/>
    </row>
    <row r="61" spans="1:14" ht="46.05" customHeight="1">
      <c r="A61" s="11" t="s">
        <v>668</v>
      </c>
      <c r="B61" s="8" t="s">
        <v>61</v>
      </c>
      <c r="C61" s="8" t="s">
        <v>1150</v>
      </c>
      <c r="D61" s="8" t="s">
        <v>1156</v>
      </c>
      <c r="E61" s="44" t="s">
        <v>262</v>
      </c>
      <c r="F61" s="44" t="s">
        <v>263</v>
      </c>
      <c r="G61" s="45"/>
      <c r="H61" s="45"/>
      <c r="I61" s="45"/>
      <c r="J61" s="45"/>
      <c r="K61" s="44"/>
      <c r="L61" s="44"/>
      <c r="M61" s="46" t="str">
        <f t="shared" si="1"/>
        <v/>
      </c>
      <c r="N61" s="47"/>
    </row>
    <row r="62" spans="1:14" ht="46.05" customHeight="1">
      <c r="A62" s="12" t="s">
        <v>670</v>
      </c>
      <c r="B62" s="13" t="s">
        <v>61</v>
      </c>
      <c r="C62" s="13" t="s">
        <v>1150</v>
      </c>
      <c r="D62" s="13" t="s">
        <v>1157</v>
      </c>
      <c r="E62" s="48" t="s">
        <v>262</v>
      </c>
      <c r="F62" s="48" t="s">
        <v>263</v>
      </c>
      <c r="G62" s="49"/>
      <c r="H62" s="49"/>
      <c r="I62" s="49"/>
      <c r="J62" s="49"/>
      <c r="K62" s="48"/>
      <c r="L62" s="48"/>
      <c r="M62" s="50" t="str">
        <f t="shared" si="1"/>
        <v/>
      </c>
      <c r="N62" s="51"/>
    </row>
  </sheetData>
  <sheetProtection algorithmName="SHA-512" hashValue="zWF4xQrMCg7H4sefdG7ty3Gn01J/B936vLbF85JxPrStJoD749B0Cm3ydtRc4S+lbiUxcGPqsGrMb/4CcjL3UQ==" saltValue="bfuPiQOTkSa4M+tj5HYG2g==" spinCount="100000" sheet="1" objects="1" scenarios="1" selectLockedCells="1"/>
  <mergeCells count="2">
    <mergeCell ref="A1:N2"/>
    <mergeCell ref="A3:N3"/>
  </mergeCells>
  <conditionalFormatting sqref="E8:E62">
    <cfRule type="containsText" dxfId="89" priority="4" operator="containsText" text="Alta"/>
    <cfRule type="containsText" dxfId="88" priority="5" operator="containsText" text="Média"/>
    <cfRule type="containsText" dxfId="87" priority="6" operator="containsText" text="Baixa"/>
  </conditionalFormatting>
  <conditionalFormatting sqref="F8:F62">
    <cfRule type="containsText" dxfId="86" priority="1" operator="containsText" text="Concluído"/>
    <cfRule type="containsText" dxfId="85" priority="2" operator="containsText" text="Em estudo"/>
    <cfRule type="containsText" dxfId="84" priority="3" operator="containsText" text="Não iniciado"/>
  </conditionalFormatting>
  <conditionalFormatting sqref="M8:M62">
    <cfRule type="expression" dxfId="83" priority="7">
      <formula>AND($M8&lt;&gt;"",$M8&lt;0.6)</formula>
    </cfRule>
    <cfRule type="expression" dxfId="82" priority="8">
      <formula>AND($M8&lt;&gt;"",$M8&gt;=0.6,$M8&lt;0.8)</formula>
    </cfRule>
    <cfRule type="expression" dxfId="81" priority="9">
      <formula>AND($M8&lt;&gt;"",$M8&gt;=0.8)</formula>
    </cfRule>
  </conditionalFormatting>
  <dataValidations count="3">
    <dataValidation type="list" sqref="E8:E62" xr:uid="{00000000-0002-0000-0B00-000000000000}">
      <formula1>"Alta,Média,Baixa"</formula1>
    </dataValidation>
    <dataValidation type="list" sqref="F8:F62" xr:uid="{00000000-0002-0000-0B00-000001000000}">
      <formula1>"Não iniciado,Em estudo,Concluído"</formula1>
    </dataValidation>
    <dataValidation type="whole" sqref="K8:L62" xr:uid="{00000000-0002-0000-0B00-000002000000}">
      <formula1>0</formula1>
      <formula2>10000</formula2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35"/>
  <sheetViews>
    <sheetView showGridLines="0" topLeftCell="C1" workbookViewId="0">
      <selection activeCell="E8" sqref="E8"/>
    </sheetView>
  </sheetViews>
  <sheetFormatPr defaultRowHeight="13.8"/>
  <cols>
    <col min="1" max="1" width="10" customWidth="1"/>
    <col min="2" max="2" width="26" customWidth="1"/>
    <col min="3" max="3" width="34" customWidth="1"/>
    <col min="4" max="4" width="78" customWidth="1"/>
    <col min="5" max="5" width="12" customWidth="1"/>
    <col min="6" max="6" width="15" customWidth="1"/>
    <col min="7" max="10" width="13" customWidth="1"/>
    <col min="11" max="11" width="11" customWidth="1"/>
    <col min="12" max="12" width="10" customWidth="1"/>
    <col min="13" max="13" width="12" customWidth="1"/>
    <col min="14" max="14" width="30" customWidth="1"/>
  </cols>
  <sheetData>
    <row r="1" spans="1:14" ht="30" customHeight="1">
      <c r="A1" s="73" t="s">
        <v>1488</v>
      </c>
      <c r="B1" s="73" t="s">
        <v>1158</v>
      </c>
      <c r="C1" s="73" t="s">
        <v>1158</v>
      </c>
      <c r="D1" s="73" t="s">
        <v>1158</v>
      </c>
      <c r="E1" s="73" t="s">
        <v>1158</v>
      </c>
      <c r="F1" s="73" t="s">
        <v>1158</v>
      </c>
      <c r="G1" s="73" t="s">
        <v>1158</v>
      </c>
      <c r="H1" s="73" t="s">
        <v>1158</v>
      </c>
      <c r="I1" s="73" t="s">
        <v>1158</v>
      </c>
      <c r="J1" s="73" t="s">
        <v>1158</v>
      </c>
      <c r="K1" s="73" t="s">
        <v>1158</v>
      </c>
      <c r="L1" s="73" t="s">
        <v>1158</v>
      </c>
      <c r="M1" s="73" t="s">
        <v>1158</v>
      </c>
      <c r="N1" s="73" t="s">
        <v>1158</v>
      </c>
    </row>
    <row r="2" spans="1:14" ht="30" customHeight="1">
      <c r="A2" s="73" t="s">
        <v>1158</v>
      </c>
      <c r="B2" s="73" t="s">
        <v>1158</v>
      </c>
      <c r="C2" s="73" t="s">
        <v>1158</v>
      </c>
      <c r="D2" s="73" t="s">
        <v>1158</v>
      </c>
      <c r="E2" s="73" t="s">
        <v>1158</v>
      </c>
      <c r="F2" s="73" t="s">
        <v>1158</v>
      </c>
      <c r="G2" s="73" t="s">
        <v>1158</v>
      </c>
      <c r="H2" s="73" t="s">
        <v>1158</v>
      </c>
      <c r="I2" s="73" t="s">
        <v>1158</v>
      </c>
      <c r="J2" s="73" t="s">
        <v>1158</v>
      </c>
      <c r="K2" s="73" t="s">
        <v>1158</v>
      </c>
      <c r="L2" s="73" t="s">
        <v>1158</v>
      </c>
      <c r="M2" s="73" t="s">
        <v>1158</v>
      </c>
      <c r="N2" s="73" t="s">
        <v>1158</v>
      </c>
    </row>
    <row r="3" spans="1:14" ht="28.05" customHeight="1">
      <c r="A3" s="74" t="s">
        <v>482</v>
      </c>
      <c r="B3" s="74" t="s">
        <v>482</v>
      </c>
      <c r="C3" s="74" t="s">
        <v>482</v>
      </c>
      <c r="D3" s="74" t="s">
        <v>482</v>
      </c>
      <c r="E3" s="74" t="s">
        <v>482</v>
      </c>
      <c r="F3" s="74" t="s">
        <v>482</v>
      </c>
      <c r="G3" s="74" t="s">
        <v>482</v>
      </c>
      <c r="H3" s="74" t="s">
        <v>482</v>
      </c>
      <c r="I3" s="74" t="s">
        <v>482</v>
      </c>
      <c r="J3" s="74" t="s">
        <v>482</v>
      </c>
      <c r="K3" s="74" t="s">
        <v>482</v>
      </c>
      <c r="L3" s="74" t="s">
        <v>482</v>
      </c>
      <c r="M3" s="74" t="s">
        <v>482</v>
      </c>
      <c r="N3" s="74" t="s">
        <v>482</v>
      </c>
    </row>
    <row r="5" spans="1:14">
      <c r="A5" s="1" t="s">
        <v>56</v>
      </c>
      <c r="B5" s="1"/>
      <c r="C5" s="1" t="s">
        <v>54</v>
      </c>
      <c r="D5" s="1"/>
      <c r="E5" s="1" t="s">
        <v>55</v>
      </c>
      <c r="F5" s="1"/>
      <c r="G5" s="1" t="s">
        <v>244</v>
      </c>
      <c r="H5" s="1"/>
      <c r="I5" s="1" t="s">
        <v>245</v>
      </c>
      <c r="J5" s="1"/>
      <c r="K5" s="1" t="s">
        <v>246</v>
      </c>
      <c r="L5" s="1"/>
    </row>
    <row r="6" spans="1:14" ht="15.6">
      <c r="A6" s="3">
        <f>IFERROR(COUNTIF(F8:F35,"Concluído")/COUNTA(D8:D35),0)</f>
        <v>0</v>
      </c>
      <c r="B6" s="2"/>
      <c r="C6" s="2">
        <f>COUNTA(D8:D35)</f>
        <v>28</v>
      </c>
      <c r="D6" s="2"/>
      <c r="E6" s="2">
        <f>COUNTIF(F8:F35,"Concluído")</f>
        <v>0</v>
      </c>
      <c r="F6" s="2"/>
      <c r="G6" s="2">
        <f>SUM(K8:K35)</f>
        <v>0</v>
      </c>
      <c r="H6" s="2"/>
      <c r="I6" s="2">
        <f>SUM(L8:L35)</f>
        <v>0</v>
      </c>
      <c r="J6" s="2"/>
      <c r="K6" s="3">
        <f>IFERROR(I6/G6,0)</f>
        <v>0</v>
      </c>
      <c r="L6" s="2"/>
    </row>
    <row r="7" spans="1:14" ht="31.95" customHeight="1">
      <c r="A7" s="9" t="s">
        <v>247</v>
      </c>
      <c r="B7" s="10" t="s">
        <v>248</v>
      </c>
      <c r="C7" s="10" t="s">
        <v>249</v>
      </c>
      <c r="D7" s="10" t="s">
        <v>250</v>
      </c>
      <c r="E7" s="10" t="s">
        <v>251</v>
      </c>
      <c r="F7" s="10" t="s">
        <v>252</v>
      </c>
      <c r="G7" s="10" t="s">
        <v>253</v>
      </c>
      <c r="H7" s="10" t="s">
        <v>254</v>
      </c>
      <c r="I7" s="10" t="s">
        <v>255</v>
      </c>
      <c r="J7" s="10" t="s">
        <v>256</v>
      </c>
      <c r="K7" s="10" t="s">
        <v>53</v>
      </c>
      <c r="L7" s="10" t="s">
        <v>245</v>
      </c>
      <c r="M7" s="10" t="s">
        <v>257</v>
      </c>
      <c r="N7" s="10" t="s">
        <v>258</v>
      </c>
    </row>
    <row r="8" spans="1:14" ht="46.05" customHeight="1">
      <c r="A8" s="11" t="s">
        <v>483</v>
      </c>
      <c r="B8" s="8" t="s">
        <v>62</v>
      </c>
      <c r="C8" s="8" t="s">
        <v>260</v>
      </c>
      <c r="D8" s="8" t="s">
        <v>1159</v>
      </c>
      <c r="E8" s="44" t="s">
        <v>262</v>
      </c>
      <c r="F8" s="44" t="s">
        <v>263</v>
      </c>
      <c r="G8" s="45"/>
      <c r="H8" s="45"/>
      <c r="I8" s="45"/>
      <c r="J8" s="45"/>
      <c r="K8" s="44"/>
      <c r="L8" s="44"/>
      <c r="M8" s="46" t="str">
        <f t="shared" ref="M8:M35" si="0">IF(OR(K8="",L8=""),"",IFERROR(L8/K8,0))</f>
        <v/>
      </c>
      <c r="N8" s="47"/>
    </row>
    <row r="9" spans="1:14" ht="46.05" customHeight="1">
      <c r="A9" s="11" t="s">
        <v>486</v>
      </c>
      <c r="B9" s="8" t="s">
        <v>62</v>
      </c>
      <c r="C9" s="8" t="s">
        <v>1160</v>
      </c>
      <c r="D9" s="8" t="s">
        <v>1161</v>
      </c>
      <c r="E9" s="44" t="s">
        <v>262</v>
      </c>
      <c r="F9" s="44" t="s">
        <v>263</v>
      </c>
      <c r="G9" s="45"/>
      <c r="H9" s="45"/>
      <c r="I9" s="45"/>
      <c r="J9" s="45"/>
      <c r="K9" s="44"/>
      <c r="L9" s="44"/>
      <c r="M9" s="46" t="str">
        <f t="shared" si="0"/>
        <v/>
      </c>
      <c r="N9" s="47"/>
    </row>
    <row r="10" spans="1:14" ht="46.05" customHeight="1">
      <c r="A10" s="11" t="s">
        <v>488</v>
      </c>
      <c r="B10" s="8" t="s">
        <v>62</v>
      </c>
      <c r="C10" s="8" t="s">
        <v>1160</v>
      </c>
      <c r="D10" s="8" t="s">
        <v>1162</v>
      </c>
      <c r="E10" s="44" t="s">
        <v>262</v>
      </c>
      <c r="F10" s="44" t="s">
        <v>263</v>
      </c>
      <c r="G10" s="45"/>
      <c r="H10" s="45"/>
      <c r="I10" s="45"/>
      <c r="J10" s="45"/>
      <c r="K10" s="44"/>
      <c r="L10" s="44"/>
      <c r="M10" s="46" t="str">
        <f t="shared" si="0"/>
        <v/>
      </c>
      <c r="N10" s="47"/>
    </row>
    <row r="11" spans="1:14" ht="46.05" customHeight="1">
      <c r="A11" s="11" t="s">
        <v>490</v>
      </c>
      <c r="B11" s="8" t="s">
        <v>62</v>
      </c>
      <c r="C11" s="8" t="s">
        <v>1160</v>
      </c>
      <c r="D11" s="8" t="s">
        <v>1163</v>
      </c>
      <c r="E11" s="44" t="s">
        <v>262</v>
      </c>
      <c r="F11" s="44" t="s">
        <v>263</v>
      </c>
      <c r="G11" s="45"/>
      <c r="H11" s="45"/>
      <c r="I11" s="45"/>
      <c r="J11" s="45"/>
      <c r="K11" s="44"/>
      <c r="L11" s="44"/>
      <c r="M11" s="46" t="str">
        <f t="shared" si="0"/>
        <v/>
      </c>
      <c r="N11" s="47"/>
    </row>
    <row r="12" spans="1:14" ht="46.05" customHeight="1">
      <c r="A12" s="11" t="s">
        <v>493</v>
      </c>
      <c r="B12" s="8" t="s">
        <v>62</v>
      </c>
      <c r="C12" s="8" t="s">
        <v>1160</v>
      </c>
      <c r="D12" s="8" t="s">
        <v>1164</v>
      </c>
      <c r="E12" s="44" t="s">
        <v>262</v>
      </c>
      <c r="F12" s="44" t="s">
        <v>263</v>
      </c>
      <c r="G12" s="45"/>
      <c r="H12" s="45"/>
      <c r="I12" s="45"/>
      <c r="J12" s="45"/>
      <c r="K12" s="44"/>
      <c r="L12" s="44"/>
      <c r="M12" s="46" t="str">
        <f t="shared" si="0"/>
        <v/>
      </c>
      <c r="N12" s="47"/>
    </row>
    <row r="13" spans="1:14" ht="46.05" customHeight="1">
      <c r="A13" s="11" t="s">
        <v>496</v>
      </c>
      <c r="B13" s="8" t="s">
        <v>62</v>
      </c>
      <c r="C13" s="8" t="s">
        <v>1165</v>
      </c>
      <c r="D13" s="8" t="s">
        <v>1166</v>
      </c>
      <c r="E13" s="44" t="s">
        <v>262</v>
      </c>
      <c r="F13" s="44" t="s">
        <v>263</v>
      </c>
      <c r="G13" s="45"/>
      <c r="H13" s="45"/>
      <c r="I13" s="45"/>
      <c r="J13" s="45"/>
      <c r="K13" s="44"/>
      <c r="L13" s="44"/>
      <c r="M13" s="46" t="str">
        <f t="shared" si="0"/>
        <v/>
      </c>
      <c r="N13" s="47"/>
    </row>
    <row r="14" spans="1:14" ht="46.05" customHeight="1">
      <c r="A14" s="11" t="s">
        <v>498</v>
      </c>
      <c r="B14" s="8" t="s">
        <v>62</v>
      </c>
      <c r="C14" s="8" t="s">
        <v>1167</v>
      </c>
      <c r="D14" s="8" t="s">
        <v>1168</v>
      </c>
      <c r="E14" s="44" t="s">
        <v>262</v>
      </c>
      <c r="F14" s="44" t="s">
        <v>263</v>
      </c>
      <c r="G14" s="45"/>
      <c r="H14" s="45"/>
      <c r="I14" s="45"/>
      <c r="J14" s="45"/>
      <c r="K14" s="44"/>
      <c r="L14" s="44"/>
      <c r="M14" s="46" t="str">
        <f t="shared" si="0"/>
        <v/>
      </c>
      <c r="N14" s="47"/>
    </row>
    <row r="15" spans="1:14" ht="46.05" customHeight="1">
      <c r="A15" s="11" t="s">
        <v>500</v>
      </c>
      <c r="B15" s="8" t="s">
        <v>62</v>
      </c>
      <c r="C15" s="8" t="s">
        <v>1169</v>
      </c>
      <c r="D15" s="8" t="s">
        <v>1170</v>
      </c>
      <c r="E15" s="44" t="s">
        <v>262</v>
      </c>
      <c r="F15" s="44" t="s">
        <v>263</v>
      </c>
      <c r="G15" s="45"/>
      <c r="H15" s="45"/>
      <c r="I15" s="45"/>
      <c r="J15" s="45"/>
      <c r="K15" s="44"/>
      <c r="L15" s="44"/>
      <c r="M15" s="46" t="str">
        <f t="shared" si="0"/>
        <v/>
      </c>
      <c r="N15" s="47"/>
    </row>
    <row r="16" spans="1:14" ht="46.05" customHeight="1">
      <c r="A16" s="11" t="s">
        <v>502</v>
      </c>
      <c r="B16" s="8" t="s">
        <v>62</v>
      </c>
      <c r="C16" s="8" t="s">
        <v>1169</v>
      </c>
      <c r="D16" s="8" t="s">
        <v>1171</v>
      </c>
      <c r="E16" s="44" t="s">
        <v>262</v>
      </c>
      <c r="F16" s="44" t="s">
        <v>263</v>
      </c>
      <c r="G16" s="45"/>
      <c r="H16" s="45"/>
      <c r="I16" s="45"/>
      <c r="J16" s="45"/>
      <c r="K16" s="44"/>
      <c r="L16" s="44"/>
      <c r="M16" s="46" t="str">
        <f t="shared" si="0"/>
        <v/>
      </c>
      <c r="N16" s="47"/>
    </row>
    <row r="17" spans="1:14" ht="46.05" customHeight="1">
      <c r="A17" s="11" t="s">
        <v>504</v>
      </c>
      <c r="B17" s="8" t="s">
        <v>62</v>
      </c>
      <c r="C17" s="8" t="s">
        <v>1169</v>
      </c>
      <c r="D17" s="8" t="s">
        <v>1172</v>
      </c>
      <c r="E17" s="44" t="s">
        <v>262</v>
      </c>
      <c r="F17" s="44" t="s">
        <v>263</v>
      </c>
      <c r="G17" s="45"/>
      <c r="H17" s="45"/>
      <c r="I17" s="45"/>
      <c r="J17" s="45"/>
      <c r="K17" s="44"/>
      <c r="L17" s="44"/>
      <c r="M17" s="46" t="str">
        <f t="shared" si="0"/>
        <v/>
      </c>
      <c r="N17" s="47"/>
    </row>
    <row r="18" spans="1:14" ht="46.05" customHeight="1">
      <c r="A18" s="11" t="s">
        <v>506</v>
      </c>
      <c r="B18" s="8" t="s">
        <v>62</v>
      </c>
      <c r="C18" s="8" t="s">
        <v>1169</v>
      </c>
      <c r="D18" s="8" t="s">
        <v>1173</v>
      </c>
      <c r="E18" s="44" t="s">
        <v>262</v>
      </c>
      <c r="F18" s="44" t="s">
        <v>263</v>
      </c>
      <c r="G18" s="45"/>
      <c r="H18" s="45"/>
      <c r="I18" s="45"/>
      <c r="J18" s="45"/>
      <c r="K18" s="44"/>
      <c r="L18" s="44"/>
      <c r="M18" s="46" t="str">
        <f t="shared" si="0"/>
        <v/>
      </c>
      <c r="N18" s="47"/>
    </row>
    <row r="19" spans="1:14" ht="46.05" customHeight="1">
      <c r="A19" s="11" t="s">
        <v>509</v>
      </c>
      <c r="B19" s="8" t="s">
        <v>62</v>
      </c>
      <c r="C19" s="8" t="s">
        <v>1169</v>
      </c>
      <c r="D19" s="8" t="s">
        <v>1174</v>
      </c>
      <c r="E19" s="44" t="s">
        <v>262</v>
      </c>
      <c r="F19" s="44" t="s">
        <v>263</v>
      </c>
      <c r="G19" s="45"/>
      <c r="H19" s="45"/>
      <c r="I19" s="45"/>
      <c r="J19" s="45"/>
      <c r="K19" s="44"/>
      <c r="L19" s="44"/>
      <c r="M19" s="46" t="str">
        <f t="shared" si="0"/>
        <v/>
      </c>
      <c r="N19" s="47"/>
    </row>
    <row r="20" spans="1:14" ht="46.05" customHeight="1">
      <c r="A20" s="11" t="s">
        <v>511</v>
      </c>
      <c r="B20" s="8" t="s">
        <v>62</v>
      </c>
      <c r="C20" s="8" t="s">
        <v>1169</v>
      </c>
      <c r="D20" s="8" t="s">
        <v>1175</v>
      </c>
      <c r="E20" s="44" t="s">
        <v>262</v>
      </c>
      <c r="F20" s="44" t="s">
        <v>263</v>
      </c>
      <c r="G20" s="45"/>
      <c r="H20" s="45"/>
      <c r="I20" s="45"/>
      <c r="J20" s="45"/>
      <c r="K20" s="44"/>
      <c r="L20" s="44"/>
      <c r="M20" s="46" t="str">
        <f t="shared" si="0"/>
        <v/>
      </c>
      <c r="N20" s="47"/>
    </row>
    <row r="21" spans="1:14" ht="46.05" customHeight="1">
      <c r="A21" s="11" t="s">
        <v>513</v>
      </c>
      <c r="B21" s="8" t="s">
        <v>62</v>
      </c>
      <c r="C21" s="8" t="s">
        <v>1169</v>
      </c>
      <c r="D21" s="8" t="s">
        <v>1176</v>
      </c>
      <c r="E21" s="44" t="s">
        <v>262</v>
      </c>
      <c r="F21" s="44" t="s">
        <v>263</v>
      </c>
      <c r="G21" s="45"/>
      <c r="H21" s="45"/>
      <c r="I21" s="45"/>
      <c r="J21" s="45"/>
      <c r="K21" s="44"/>
      <c r="L21" s="44"/>
      <c r="M21" s="46" t="str">
        <f t="shared" si="0"/>
        <v/>
      </c>
      <c r="N21" s="47"/>
    </row>
    <row r="22" spans="1:14" ht="46.05" customHeight="1">
      <c r="A22" s="11" t="s">
        <v>515</v>
      </c>
      <c r="B22" s="8" t="s">
        <v>62</v>
      </c>
      <c r="C22" s="8" t="s">
        <v>1169</v>
      </c>
      <c r="D22" s="8" t="s">
        <v>1177</v>
      </c>
      <c r="E22" s="44" t="s">
        <v>262</v>
      </c>
      <c r="F22" s="44" t="s">
        <v>263</v>
      </c>
      <c r="G22" s="45"/>
      <c r="H22" s="45"/>
      <c r="I22" s="45"/>
      <c r="J22" s="45"/>
      <c r="K22" s="44"/>
      <c r="L22" s="44"/>
      <c r="M22" s="46" t="str">
        <f t="shared" si="0"/>
        <v/>
      </c>
      <c r="N22" s="47"/>
    </row>
    <row r="23" spans="1:14" ht="46.05" customHeight="1">
      <c r="A23" s="11" t="s">
        <v>518</v>
      </c>
      <c r="B23" s="8" t="s">
        <v>62</v>
      </c>
      <c r="C23" s="8" t="s">
        <v>1178</v>
      </c>
      <c r="D23" s="8" t="s">
        <v>1179</v>
      </c>
      <c r="E23" s="44" t="s">
        <v>262</v>
      </c>
      <c r="F23" s="44" t="s">
        <v>263</v>
      </c>
      <c r="G23" s="45"/>
      <c r="H23" s="45"/>
      <c r="I23" s="45"/>
      <c r="J23" s="45"/>
      <c r="K23" s="44"/>
      <c r="L23" s="44"/>
      <c r="M23" s="46" t="str">
        <f t="shared" si="0"/>
        <v/>
      </c>
      <c r="N23" s="47"/>
    </row>
    <row r="24" spans="1:14" ht="46.05" customHeight="1">
      <c r="A24" s="11" t="s">
        <v>520</v>
      </c>
      <c r="B24" s="8" t="s">
        <v>62</v>
      </c>
      <c r="C24" s="8" t="s">
        <v>1178</v>
      </c>
      <c r="D24" s="8" t="s">
        <v>1180</v>
      </c>
      <c r="E24" s="44" t="s">
        <v>262</v>
      </c>
      <c r="F24" s="44" t="s">
        <v>263</v>
      </c>
      <c r="G24" s="45"/>
      <c r="H24" s="45"/>
      <c r="I24" s="45"/>
      <c r="J24" s="45"/>
      <c r="K24" s="44"/>
      <c r="L24" s="44"/>
      <c r="M24" s="46" t="str">
        <f t="shared" si="0"/>
        <v/>
      </c>
      <c r="N24" s="47"/>
    </row>
    <row r="25" spans="1:14" ht="46.05" customHeight="1">
      <c r="A25" s="11" t="s">
        <v>522</v>
      </c>
      <c r="B25" s="8" t="s">
        <v>62</v>
      </c>
      <c r="C25" s="8" t="s">
        <v>532</v>
      </c>
      <c r="D25" s="8" t="s">
        <v>1181</v>
      </c>
      <c r="E25" s="44" t="s">
        <v>262</v>
      </c>
      <c r="F25" s="44" t="s">
        <v>263</v>
      </c>
      <c r="G25" s="45"/>
      <c r="H25" s="45"/>
      <c r="I25" s="45"/>
      <c r="J25" s="45"/>
      <c r="K25" s="44"/>
      <c r="L25" s="44"/>
      <c r="M25" s="46" t="str">
        <f t="shared" si="0"/>
        <v/>
      </c>
      <c r="N25" s="47"/>
    </row>
    <row r="26" spans="1:14" ht="46.05" customHeight="1">
      <c r="A26" s="11" t="s">
        <v>525</v>
      </c>
      <c r="B26" s="8" t="s">
        <v>62</v>
      </c>
      <c r="C26" s="8" t="s">
        <v>532</v>
      </c>
      <c r="D26" s="8" t="s">
        <v>1182</v>
      </c>
      <c r="E26" s="44" t="s">
        <v>262</v>
      </c>
      <c r="F26" s="44" t="s">
        <v>263</v>
      </c>
      <c r="G26" s="45"/>
      <c r="H26" s="45"/>
      <c r="I26" s="45"/>
      <c r="J26" s="45"/>
      <c r="K26" s="44"/>
      <c r="L26" s="44"/>
      <c r="M26" s="46" t="str">
        <f t="shared" si="0"/>
        <v/>
      </c>
      <c r="N26" s="47"/>
    </row>
    <row r="27" spans="1:14" ht="46.05" customHeight="1">
      <c r="A27" s="11" t="s">
        <v>527</v>
      </c>
      <c r="B27" s="8" t="s">
        <v>62</v>
      </c>
      <c r="C27" s="8" t="s">
        <v>532</v>
      </c>
      <c r="D27" s="8" t="s">
        <v>1183</v>
      </c>
      <c r="E27" s="44" t="s">
        <v>262</v>
      </c>
      <c r="F27" s="44" t="s">
        <v>263</v>
      </c>
      <c r="G27" s="45"/>
      <c r="H27" s="45"/>
      <c r="I27" s="45"/>
      <c r="J27" s="45"/>
      <c r="K27" s="44"/>
      <c r="L27" s="44"/>
      <c r="M27" s="46" t="str">
        <f t="shared" si="0"/>
        <v/>
      </c>
      <c r="N27" s="47"/>
    </row>
    <row r="28" spans="1:14" ht="46.05" customHeight="1">
      <c r="A28" s="11" t="s">
        <v>529</v>
      </c>
      <c r="B28" s="8" t="s">
        <v>62</v>
      </c>
      <c r="C28" s="8" t="s">
        <v>532</v>
      </c>
      <c r="D28" s="8" t="s">
        <v>1184</v>
      </c>
      <c r="E28" s="44" t="s">
        <v>262</v>
      </c>
      <c r="F28" s="44" t="s">
        <v>263</v>
      </c>
      <c r="G28" s="45"/>
      <c r="H28" s="45"/>
      <c r="I28" s="45"/>
      <c r="J28" s="45"/>
      <c r="K28" s="44"/>
      <c r="L28" s="44"/>
      <c r="M28" s="46" t="str">
        <f t="shared" si="0"/>
        <v/>
      </c>
      <c r="N28" s="47"/>
    </row>
    <row r="29" spans="1:14" ht="46.05" customHeight="1">
      <c r="A29" s="11" t="s">
        <v>531</v>
      </c>
      <c r="B29" s="8" t="s">
        <v>62</v>
      </c>
      <c r="C29" s="8" t="s">
        <v>532</v>
      </c>
      <c r="D29" s="8" t="s">
        <v>1185</v>
      </c>
      <c r="E29" s="44" t="s">
        <v>262</v>
      </c>
      <c r="F29" s="44" t="s">
        <v>263</v>
      </c>
      <c r="G29" s="45"/>
      <c r="H29" s="45"/>
      <c r="I29" s="45"/>
      <c r="J29" s="45"/>
      <c r="K29" s="44"/>
      <c r="L29" s="44"/>
      <c r="M29" s="46" t="str">
        <f t="shared" si="0"/>
        <v/>
      </c>
      <c r="N29" s="47"/>
    </row>
    <row r="30" spans="1:14" ht="46.05" customHeight="1">
      <c r="A30" s="11" t="s">
        <v>533</v>
      </c>
      <c r="B30" s="8" t="s">
        <v>62</v>
      </c>
      <c r="C30" s="8" t="s">
        <v>532</v>
      </c>
      <c r="D30" s="8" t="s">
        <v>1186</v>
      </c>
      <c r="E30" s="44" t="s">
        <v>262</v>
      </c>
      <c r="F30" s="44" t="s">
        <v>263</v>
      </c>
      <c r="G30" s="45"/>
      <c r="H30" s="45"/>
      <c r="I30" s="45"/>
      <c r="J30" s="45"/>
      <c r="K30" s="44"/>
      <c r="L30" s="44"/>
      <c r="M30" s="46" t="str">
        <f t="shared" si="0"/>
        <v/>
      </c>
      <c r="N30" s="47"/>
    </row>
    <row r="31" spans="1:14" ht="46.05" customHeight="1">
      <c r="A31" s="11" t="s">
        <v>535</v>
      </c>
      <c r="B31" s="8" t="s">
        <v>62</v>
      </c>
      <c r="C31" s="8" t="s">
        <v>532</v>
      </c>
      <c r="D31" s="8" t="s">
        <v>1187</v>
      </c>
      <c r="E31" s="44" t="s">
        <v>262</v>
      </c>
      <c r="F31" s="44" t="s">
        <v>263</v>
      </c>
      <c r="G31" s="45"/>
      <c r="H31" s="45"/>
      <c r="I31" s="45"/>
      <c r="J31" s="45"/>
      <c r="K31" s="44"/>
      <c r="L31" s="44"/>
      <c r="M31" s="46" t="str">
        <f t="shared" si="0"/>
        <v/>
      </c>
      <c r="N31" s="47"/>
    </row>
    <row r="32" spans="1:14" ht="46.05" customHeight="1">
      <c r="A32" s="11" t="s">
        <v>568</v>
      </c>
      <c r="B32" s="8" t="s">
        <v>62</v>
      </c>
      <c r="C32" s="8" t="s">
        <v>532</v>
      </c>
      <c r="D32" s="8" t="s">
        <v>1188</v>
      </c>
      <c r="E32" s="44" t="s">
        <v>262</v>
      </c>
      <c r="F32" s="44" t="s">
        <v>263</v>
      </c>
      <c r="G32" s="45"/>
      <c r="H32" s="45"/>
      <c r="I32" s="45"/>
      <c r="J32" s="45"/>
      <c r="K32" s="44"/>
      <c r="L32" s="44"/>
      <c r="M32" s="46" t="str">
        <f t="shared" si="0"/>
        <v/>
      </c>
      <c r="N32" s="47"/>
    </row>
    <row r="33" spans="1:14" ht="46.05" customHeight="1">
      <c r="A33" s="11" t="s">
        <v>570</v>
      </c>
      <c r="B33" s="8" t="s">
        <v>62</v>
      </c>
      <c r="C33" s="8" t="s">
        <v>532</v>
      </c>
      <c r="D33" s="8" t="s">
        <v>1189</v>
      </c>
      <c r="E33" s="44" t="s">
        <v>262</v>
      </c>
      <c r="F33" s="44" t="s">
        <v>263</v>
      </c>
      <c r="G33" s="45"/>
      <c r="H33" s="45"/>
      <c r="I33" s="45"/>
      <c r="J33" s="45"/>
      <c r="K33" s="44"/>
      <c r="L33" s="44"/>
      <c r="M33" s="46" t="str">
        <f t="shared" si="0"/>
        <v/>
      </c>
      <c r="N33" s="47"/>
    </row>
    <row r="34" spans="1:14" ht="46.05" customHeight="1">
      <c r="A34" s="11" t="s">
        <v>572</v>
      </c>
      <c r="B34" s="8" t="s">
        <v>62</v>
      </c>
      <c r="C34" s="8" t="s">
        <v>532</v>
      </c>
      <c r="D34" s="8" t="s">
        <v>1190</v>
      </c>
      <c r="E34" s="44" t="s">
        <v>262</v>
      </c>
      <c r="F34" s="44" t="s">
        <v>263</v>
      </c>
      <c r="G34" s="45"/>
      <c r="H34" s="45"/>
      <c r="I34" s="45"/>
      <c r="J34" s="45"/>
      <c r="K34" s="44"/>
      <c r="L34" s="44"/>
      <c r="M34" s="46" t="str">
        <f t="shared" si="0"/>
        <v/>
      </c>
      <c r="N34" s="47"/>
    </row>
    <row r="35" spans="1:14" ht="46.05" customHeight="1">
      <c r="A35" s="12" t="s">
        <v>574</v>
      </c>
      <c r="B35" s="13" t="s">
        <v>62</v>
      </c>
      <c r="C35" s="13" t="s">
        <v>532</v>
      </c>
      <c r="D35" s="13" t="s">
        <v>1191</v>
      </c>
      <c r="E35" s="48" t="s">
        <v>262</v>
      </c>
      <c r="F35" s="48" t="s">
        <v>263</v>
      </c>
      <c r="G35" s="49"/>
      <c r="H35" s="49"/>
      <c r="I35" s="49"/>
      <c r="J35" s="49"/>
      <c r="K35" s="48"/>
      <c r="L35" s="48"/>
      <c r="M35" s="50" t="str">
        <f t="shared" si="0"/>
        <v/>
      </c>
      <c r="N35" s="51"/>
    </row>
  </sheetData>
  <sheetProtection algorithmName="SHA-512" hashValue="Gj/9JeG5F1qNw9+tvEcIGyTJ67+lgo7XOhtVI+6BAqigzEqDLaSVY1pBSNNGkZdclgN7ApPlfsNTi9TPV4J5nQ==" saltValue="Ra9LrKFkB+/fUPuAlPKPGQ==" spinCount="100000" sheet="1" objects="1" scenarios="1" selectLockedCells="1"/>
  <mergeCells count="2">
    <mergeCell ref="A1:N2"/>
    <mergeCell ref="A3:N3"/>
  </mergeCells>
  <conditionalFormatting sqref="E8:E35">
    <cfRule type="containsText" dxfId="80" priority="4" operator="containsText" text="Alta"/>
    <cfRule type="containsText" dxfId="79" priority="5" operator="containsText" text="Média"/>
    <cfRule type="containsText" dxfId="78" priority="6" operator="containsText" text="Baixa"/>
  </conditionalFormatting>
  <conditionalFormatting sqref="F8:F35">
    <cfRule type="containsText" dxfId="77" priority="1" operator="containsText" text="Concluído"/>
    <cfRule type="containsText" dxfId="76" priority="2" operator="containsText" text="Em estudo"/>
    <cfRule type="containsText" dxfId="75" priority="3" operator="containsText" text="Não iniciado"/>
  </conditionalFormatting>
  <conditionalFormatting sqref="M8:M35">
    <cfRule type="expression" dxfId="74" priority="7">
      <formula>AND($M8&lt;&gt;"",$M8&lt;0.6)</formula>
    </cfRule>
    <cfRule type="expression" dxfId="73" priority="8">
      <formula>AND($M8&lt;&gt;"",$M8&gt;=0.6,$M8&lt;0.8)</formula>
    </cfRule>
    <cfRule type="expression" dxfId="72" priority="9">
      <formula>AND($M8&lt;&gt;"",$M8&gt;=0.8)</formula>
    </cfRule>
  </conditionalFormatting>
  <dataValidations count="3">
    <dataValidation type="list" sqref="E8:E35" xr:uid="{00000000-0002-0000-0C00-000000000000}">
      <formula1>"Alta,Média,Baixa"</formula1>
    </dataValidation>
    <dataValidation type="list" sqref="F8:F35" xr:uid="{00000000-0002-0000-0C00-000001000000}">
      <formula1>"Não iniciado,Em estudo,Concluído"</formula1>
    </dataValidation>
    <dataValidation type="whole" sqref="K8:L35" xr:uid="{00000000-0002-0000-0C00-000002000000}">
      <formula1>0</formula1>
      <formula2>10000</formula2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50"/>
  <sheetViews>
    <sheetView showGridLines="0" topLeftCell="D1" workbookViewId="0">
      <selection activeCell="G10" sqref="G10"/>
    </sheetView>
  </sheetViews>
  <sheetFormatPr defaultRowHeight="13.8"/>
  <cols>
    <col min="1" max="1" width="10" customWidth="1"/>
    <col min="2" max="2" width="26" customWidth="1"/>
    <col min="3" max="3" width="34" customWidth="1"/>
    <col min="4" max="4" width="78" customWidth="1"/>
    <col min="5" max="5" width="12" customWidth="1"/>
    <col min="6" max="6" width="15" customWidth="1"/>
    <col min="7" max="10" width="13" customWidth="1"/>
    <col min="11" max="11" width="11" customWidth="1"/>
    <col min="12" max="12" width="10" customWidth="1"/>
    <col min="13" max="13" width="12" customWidth="1"/>
    <col min="14" max="14" width="30" customWidth="1"/>
  </cols>
  <sheetData>
    <row r="1" spans="1:14" ht="30" customHeight="1">
      <c r="A1" s="73" t="s">
        <v>1489</v>
      </c>
      <c r="B1" s="73" t="s">
        <v>1192</v>
      </c>
      <c r="C1" s="73" t="s">
        <v>1192</v>
      </c>
      <c r="D1" s="73" t="s">
        <v>1192</v>
      </c>
      <c r="E1" s="73" t="s">
        <v>1192</v>
      </c>
      <c r="F1" s="73" t="s">
        <v>1192</v>
      </c>
      <c r="G1" s="73" t="s">
        <v>1192</v>
      </c>
      <c r="H1" s="73" t="s">
        <v>1192</v>
      </c>
      <c r="I1" s="73" t="s">
        <v>1192</v>
      </c>
      <c r="J1" s="73" t="s">
        <v>1192</v>
      </c>
      <c r="K1" s="73" t="s">
        <v>1192</v>
      </c>
      <c r="L1" s="73" t="s">
        <v>1192</v>
      </c>
      <c r="M1" s="73" t="s">
        <v>1192</v>
      </c>
      <c r="N1" s="73" t="s">
        <v>1192</v>
      </c>
    </row>
    <row r="2" spans="1:14" ht="30" customHeight="1">
      <c r="A2" s="73" t="s">
        <v>1192</v>
      </c>
      <c r="B2" s="73" t="s">
        <v>1192</v>
      </c>
      <c r="C2" s="73" t="s">
        <v>1192</v>
      </c>
      <c r="D2" s="73" t="s">
        <v>1192</v>
      </c>
      <c r="E2" s="73" t="s">
        <v>1192</v>
      </c>
      <c r="F2" s="73" t="s">
        <v>1192</v>
      </c>
      <c r="G2" s="73" t="s">
        <v>1192</v>
      </c>
      <c r="H2" s="73" t="s">
        <v>1192</v>
      </c>
      <c r="I2" s="73" t="s">
        <v>1192</v>
      </c>
      <c r="J2" s="73" t="s">
        <v>1192</v>
      </c>
      <c r="K2" s="73" t="s">
        <v>1192</v>
      </c>
      <c r="L2" s="73" t="s">
        <v>1192</v>
      </c>
      <c r="M2" s="73" t="s">
        <v>1192</v>
      </c>
      <c r="N2" s="73" t="s">
        <v>1192</v>
      </c>
    </row>
    <row r="3" spans="1:14" ht="28.05" customHeight="1">
      <c r="A3" s="74" t="s">
        <v>482</v>
      </c>
      <c r="B3" s="74" t="s">
        <v>482</v>
      </c>
      <c r="C3" s="74" t="s">
        <v>482</v>
      </c>
      <c r="D3" s="74" t="s">
        <v>482</v>
      </c>
      <c r="E3" s="74" t="s">
        <v>482</v>
      </c>
      <c r="F3" s="74" t="s">
        <v>482</v>
      </c>
      <c r="G3" s="74" t="s">
        <v>482</v>
      </c>
      <c r="H3" s="74" t="s">
        <v>482</v>
      </c>
      <c r="I3" s="74" t="s">
        <v>482</v>
      </c>
      <c r="J3" s="74" t="s">
        <v>482</v>
      </c>
      <c r="K3" s="74" t="s">
        <v>482</v>
      </c>
      <c r="L3" s="74" t="s">
        <v>482</v>
      </c>
      <c r="M3" s="74" t="s">
        <v>482</v>
      </c>
      <c r="N3" s="74" t="s">
        <v>482</v>
      </c>
    </row>
    <row r="5" spans="1:14">
      <c r="A5" s="1" t="s">
        <v>56</v>
      </c>
      <c r="B5" s="1"/>
      <c r="C5" s="1" t="s">
        <v>54</v>
      </c>
      <c r="D5" s="1"/>
      <c r="E5" s="1" t="s">
        <v>55</v>
      </c>
      <c r="F5" s="1"/>
      <c r="G5" s="1" t="s">
        <v>244</v>
      </c>
      <c r="H5" s="1"/>
      <c r="I5" s="1" t="s">
        <v>245</v>
      </c>
      <c r="J5" s="1"/>
      <c r="K5" s="1" t="s">
        <v>246</v>
      </c>
      <c r="L5" s="1"/>
    </row>
    <row r="6" spans="1:14" ht="15.6">
      <c r="A6" s="3">
        <f>IFERROR(COUNTIF(F8:F50,"Concluído")/COUNTA(D8:D50),0)</f>
        <v>0</v>
      </c>
      <c r="B6" s="2"/>
      <c r="C6" s="2">
        <f>COUNTA(D8:D50)</f>
        <v>43</v>
      </c>
      <c r="D6" s="2"/>
      <c r="E6" s="2">
        <f>COUNTIF(F8:F50,"Concluído")</f>
        <v>0</v>
      </c>
      <c r="F6" s="2"/>
      <c r="G6" s="2">
        <f>SUM(K8:K50)</f>
        <v>0</v>
      </c>
      <c r="H6" s="2"/>
      <c r="I6" s="2">
        <f>SUM(L8:L50)</f>
        <v>0</v>
      </c>
      <c r="J6" s="2"/>
      <c r="K6" s="3">
        <f>IFERROR(I6/G6,0)</f>
        <v>0</v>
      </c>
      <c r="L6" s="2"/>
    </row>
    <row r="7" spans="1:14" ht="31.95" customHeight="1">
      <c r="A7" s="9" t="s">
        <v>247</v>
      </c>
      <c r="B7" s="10" t="s">
        <v>248</v>
      </c>
      <c r="C7" s="10" t="s">
        <v>249</v>
      </c>
      <c r="D7" s="10" t="s">
        <v>250</v>
      </c>
      <c r="E7" s="10" t="s">
        <v>251</v>
      </c>
      <c r="F7" s="10" t="s">
        <v>252</v>
      </c>
      <c r="G7" s="10" t="s">
        <v>253</v>
      </c>
      <c r="H7" s="10" t="s">
        <v>254</v>
      </c>
      <c r="I7" s="10" t="s">
        <v>255</v>
      </c>
      <c r="J7" s="10" t="s">
        <v>256</v>
      </c>
      <c r="K7" s="10" t="s">
        <v>53</v>
      </c>
      <c r="L7" s="10" t="s">
        <v>245</v>
      </c>
      <c r="M7" s="10" t="s">
        <v>257</v>
      </c>
      <c r="N7" s="10" t="s">
        <v>258</v>
      </c>
    </row>
    <row r="8" spans="1:14" ht="46.05" customHeight="1">
      <c r="A8" s="11" t="s">
        <v>483</v>
      </c>
      <c r="B8" s="8" t="s">
        <v>63</v>
      </c>
      <c r="C8" s="8" t="s">
        <v>1193</v>
      </c>
      <c r="D8" s="8" t="s">
        <v>1194</v>
      </c>
      <c r="E8" s="44" t="s">
        <v>262</v>
      </c>
      <c r="F8" s="44" t="s">
        <v>263</v>
      </c>
      <c r="G8" s="45"/>
      <c r="H8" s="45"/>
      <c r="I8" s="45"/>
      <c r="J8" s="45"/>
      <c r="K8" s="44"/>
      <c r="L8" s="44"/>
      <c r="M8" s="46" t="str">
        <f t="shared" ref="M8:M50" si="0">IF(OR(K8="",L8=""),"",IFERROR(L8/K8,0))</f>
        <v/>
      </c>
      <c r="N8" s="47"/>
    </row>
    <row r="9" spans="1:14" ht="46.05" customHeight="1">
      <c r="A9" s="11" t="s">
        <v>486</v>
      </c>
      <c r="B9" s="8" t="s">
        <v>63</v>
      </c>
      <c r="C9" s="8" t="s">
        <v>1193</v>
      </c>
      <c r="D9" s="8" t="s">
        <v>1195</v>
      </c>
      <c r="E9" s="44" t="s">
        <v>262</v>
      </c>
      <c r="F9" s="44" t="s">
        <v>263</v>
      </c>
      <c r="G9" s="45"/>
      <c r="H9" s="45"/>
      <c r="I9" s="45"/>
      <c r="J9" s="45"/>
      <c r="K9" s="44"/>
      <c r="L9" s="44"/>
      <c r="M9" s="46" t="str">
        <f t="shared" si="0"/>
        <v/>
      </c>
      <c r="N9" s="47"/>
    </row>
    <row r="10" spans="1:14" ht="46.05" customHeight="1">
      <c r="A10" s="11" t="s">
        <v>488</v>
      </c>
      <c r="B10" s="8" t="s">
        <v>63</v>
      </c>
      <c r="C10" s="8" t="s">
        <v>1193</v>
      </c>
      <c r="D10" s="8" t="s">
        <v>1196</v>
      </c>
      <c r="E10" s="44" t="s">
        <v>262</v>
      </c>
      <c r="F10" s="44" t="s">
        <v>263</v>
      </c>
      <c r="G10" s="45"/>
      <c r="H10" s="45"/>
      <c r="I10" s="45"/>
      <c r="J10" s="45"/>
      <c r="K10" s="44"/>
      <c r="L10" s="44"/>
      <c r="M10" s="46" t="str">
        <f t="shared" si="0"/>
        <v/>
      </c>
      <c r="N10" s="47"/>
    </row>
    <row r="11" spans="1:14" ht="46.05" customHeight="1">
      <c r="A11" s="11" t="s">
        <v>490</v>
      </c>
      <c r="B11" s="8" t="s">
        <v>63</v>
      </c>
      <c r="C11" s="8" t="s">
        <v>1193</v>
      </c>
      <c r="D11" s="8" t="s">
        <v>1197</v>
      </c>
      <c r="E11" s="44" t="s">
        <v>262</v>
      </c>
      <c r="F11" s="44" t="s">
        <v>263</v>
      </c>
      <c r="G11" s="45"/>
      <c r="H11" s="45"/>
      <c r="I11" s="45"/>
      <c r="J11" s="45"/>
      <c r="K11" s="44"/>
      <c r="L11" s="44"/>
      <c r="M11" s="46" t="str">
        <f t="shared" si="0"/>
        <v/>
      </c>
      <c r="N11" s="47"/>
    </row>
    <row r="12" spans="1:14" ht="46.05" customHeight="1">
      <c r="A12" s="11" t="s">
        <v>493</v>
      </c>
      <c r="B12" s="8" t="s">
        <v>63</v>
      </c>
      <c r="C12" s="8" t="s">
        <v>1193</v>
      </c>
      <c r="D12" s="8" t="s">
        <v>1198</v>
      </c>
      <c r="E12" s="44" t="s">
        <v>262</v>
      </c>
      <c r="F12" s="44" t="s">
        <v>263</v>
      </c>
      <c r="G12" s="45"/>
      <c r="H12" s="45"/>
      <c r="I12" s="45"/>
      <c r="J12" s="45"/>
      <c r="K12" s="44"/>
      <c r="L12" s="44"/>
      <c r="M12" s="46" t="str">
        <f t="shared" si="0"/>
        <v/>
      </c>
      <c r="N12" s="47"/>
    </row>
    <row r="13" spans="1:14" ht="46.05" customHeight="1">
      <c r="A13" s="11" t="s">
        <v>496</v>
      </c>
      <c r="B13" s="8" t="s">
        <v>63</v>
      </c>
      <c r="C13" s="8" t="s">
        <v>1199</v>
      </c>
      <c r="D13" s="8" t="s">
        <v>1200</v>
      </c>
      <c r="E13" s="44" t="s">
        <v>262</v>
      </c>
      <c r="F13" s="44" t="s">
        <v>263</v>
      </c>
      <c r="G13" s="45"/>
      <c r="H13" s="45"/>
      <c r="I13" s="45"/>
      <c r="J13" s="45"/>
      <c r="K13" s="44"/>
      <c r="L13" s="44"/>
      <c r="M13" s="46" t="str">
        <f t="shared" si="0"/>
        <v/>
      </c>
      <c r="N13" s="47"/>
    </row>
    <row r="14" spans="1:14" ht="46.05" customHeight="1">
      <c r="A14" s="11" t="s">
        <v>498</v>
      </c>
      <c r="B14" s="8" t="s">
        <v>63</v>
      </c>
      <c r="C14" s="8" t="s">
        <v>1199</v>
      </c>
      <c r="D14" s="8" t="s">
        <v>1201</v>
      </c>
      <c r="E14" s="44" t="s">
        <v>262</v>
      </c>
      <c r="F14" s="44" t="s">
        <v>263</v>
      </c>
      <c r="G14" s="45"/>
      <c r="H14" s="45"/>
      <c r="I14" s="45"/>
      <c r="J14" s="45"/>
      <c r="K14" s="44"/>
      <c r="L14" s="44"/>
      <c r="M14" s="46" t="str">
        <f t="shared" si="0"/>
        <v/>
      </c>
      <c r="N14" s="47"/>
    </row>
    <row r="15" spans="1:14" ht="46.05" customHeight="1">
      <c r="A15" s="11" t="s">
        <v>500</v>
      </c>
      <c r="B15" s="8" t="s">
        <v>63</v>
      </c>
      <c r="C15" s="8" t="s">
        <v>1202</v>
      </c>
      <c r="D15" s="8" t="s">
        <v>1203</v>
      </c>
      <c r="E15" s="44" t="s">
        <v>262</v>
      </c>
      <c r="F15" s="44" t="s">
        <v>263</v>
      </c>
      <c r="G15" s="45"/>
      <c r="H15" s="45"/>
      <c r="I15" s="45"/>
      <c r="J15" s="45"/>
      <c r="K15" s="44"/>
      <c r="L15" s="44"/>
      <c r="M15" s="46" t="str">
        <f t="shared" si="0"/>
        <v/>
      </c>
      <c r="N15" s="47"/>
    </row>
    <row r="16" spans="1:14" ht="46.05" customHeight="1">
      <c r="A16" s="11" t="s">
        <v>502</v>
      </c>
      <c r="B16" s="8" t="s">
        <v>63</v>
      </c>
      <c r="C16" s="8" t="s">
        <v>1202</v>
      </c>
      <c r="D16" s="8" t="s">
        <v>1204</v>
      </c>
      <c r="E16" s="44" t="s">
        <v>262</v>
      </c>
      <c r="F16" s="44" t="s">
        <v>263</v>
      </c>
      <c r="G16" s="45"/>
      <c r="H16" s="45"/>
      <c r="I16" s="45"/>
      <c r="J16" s="45"/>
      <c r="K16" s="44"/>
      <c r="L16" s="44"/>
      <c r="M16" s="46" t="str">
        <f t="shared" si="0"/>
        <v/>
      </c>
      <c r="N16" s="47"/>
    </row>
    <row r="17" spans="1:14" ht="46.05" customHeight="1">
      <c r="A17" s="11" t="s">
        <v>504</v>
      </c>
      <c r="B17" s="8" t="s">
        <v>63</v>
      </c>
      <c r="C17" s="8" t="s">
        <v>1202</v>
      </c>
      <c r="D17" s="8" t="s">
        <v>1205</v>
      </c>
      <c r="E17" s="44" t="s">
        <v>262</v>
      </c>
      <c r="F17" s="44" t="s">
        <v>263</v>
      </c>
      <c r="G17" s="45"/>
      <c r="H17" s="45"/>
      <c r="I17" s="45"/>
      <c r="J17" s="45"/>
      <c r="K17" s="44"/>
      <c r="L17" s="44"/>
      <c r="M17" s="46" t="str">
        <f t="shared" si="0"/>
        <v/>
      </c>
      <c r="N17" s="47"/>
    </row>
    <row r="18" spans="1:14" ht="46.05" customHeight="1">
      <c r="A18" s="11" t="s">
        <v>506</v>
      </c>
      <c r="B18" s="8" t="s">
        <v>63</v>
      </c>
      <c r="C18" s="8" t="s">
        <v>1202</v>
      </c>
      <c r="D18" s="8" t="s">
        <v>1206</v>
      </c>
      <c r="E18" s="44" t="s">
        <v>262</v>
      </c>
      <c r="F18" s="44" t="s">
        <v>263</v>
      </c>
      <c r="G18" s="45"/>
      <c r="H18" s="45"/>
      <c r="I18" s="45"/>
      <c r="J18" s="45"/>
      <c r="K18" s="44"/>
      <c r="L18" s="44"/>
      <c r="M18" s="46" t="str">
        <f t="shared" si="0"/>
        <v/>
      </c>
      <c r="N18" s="47"/>
    </row>
    <row r="19" spans="1:14" ht="46.05" customHeight="1">
      <c r="A19" s="11" t="s">
        <v>509</v>
      </c>
      <c r="B19" s="8" t="s">
        <v>63</v>
      </c>
      <c r="C19" s="8" t="s">
        <v>1202</v>
      </c>
      <c r="D19" s="8" t="s">
        <v>1207</v>
      </c>
      <c r="E19" s="44" t="s">
        <v>262</v>
      </c>
      <c r="F19" s="44" t="s">
        <v>263</v>
      </c>
      <c r="G19" s="45"/>
      <c r="H19" s="45"/>
      <c r="I19" s="45"/>
      <c r="J19" s="45"/>
      <c r="K19" s="44"/>
      <c r="L19" s="44"/>
      <c r="M19" s="46" t="str">
        <f t="shared" si="0"/>
        <v/>
      </c>
      <c r="N19" s="47"/>
    </row>
    <row r="20" spans="1:14" ht="46.05" customHeight="1">
      <c r="A20" s="11" t="s">
        <v>511</v>
      </c>
      <c r="B20" s="8" t="s">
        <v>63</v>
      </c>
      <c r="C20" s="8" t="s">
        <v>1208</v>
      </c>
      <c r="D20" s="8" t="s">
        <v>1209</v>
      </c>
      <c r="E20" s="44" t="s">
        <v>262</v>
      </c>
      <c r="F20" s="44" t="s">
        <v>263</v>
      </c>
      <c r="G20" s="45"/>
      <c r="H20" s="45"/>
      <c r="I20" s="45"/>
      <c r="J20" s="45"/>
      <c r="K20" s="44"/>
      <c r="L20" s="44"/>
      <c r="M20" s="46" t="str">
        <f t="shared" si="0"/>
        <v/>
      </c>
      <c r="N20" s="47"/>
    </row>
    <row r="21" spans="1:14" ht="46.05" customHeight="1">
      <c r="A21" s="11" t="s">
        <v>513</v>
      </c>
      <c r="B21" s="8" t="s">
        <v>63</v>
      </c>
      <c r="C21" s="8" t="s">
        <v>1208</v>
      </c>
      <c r="D21" s="8" t="s">
        <v>1210</v>
      </c>
      <c r="E21" s="44" t="s">
        <v>262</v>
      </c>
      <c r="F21" s="44" t="s">
        <v>263</v>
      </c>
      <c r="G21" s="45"/>
      <c r="H21" s="45"/>
      <c r="I21" s="45"/>
      <c r="J21" s="45"/>
      <c r="K21" s="44"/>
      <c r="L21" s="44"/>
      <c r="M21" s="46" t="str">
        <f t="shared" si="0"/>
        <v/>
      </c>
      <c r="N21" s="47"/>
    </row>
    <row r="22" spans="1:14" ht="46.05" customHeight="1">
      <c r="A22" s="11" t="s">
        <v>515</v>
      </c>
      <c r="B22" s="8" t="s">
        <v>63</v>
      </c>
      <c r="C22" s="8" t="s">
        <v>1208</v>
      </c>
      <c r="D22" s="8" t="s">
        <v>1211</v>
      </c>
      <c r="E22" s="44" t="s">
        <v>262</v>
      </c>
      <c r="F22" s="44" t="s">
        <v>263</v>
      </c>
      <c r="G22" s="45"/>
      <c r="H22" s="45"/>
      <c r="I22" s="45"/>
      <c r="J22" s="45"/>
      <c r="K22" s="44"/>
      <c r="L22" s="44"/>
      <c r="M22" s="46" t="str">
        <f t="shared" si="0"/>
        <v/>
      </c>
      <c r="N22" s="47"/>
    </row>
    <row r="23" spans="1:14" ht="46.05" customHeight="1">
      <c r="A23" s="11" t="s">
        <v>518</v>
      </c>
      <c r="B23" s="8" t="s">
        <v>63</v>
      </c>
      <c r="C23" s="8" t="s">
        <v>1208</v>
      </c>
      <c r="D23" s="8" t="s">
        <v>1212</v>
      </c>
      <c r="E23" s="44" t="s">
        <v>262</v>
      </c>
      <c r="F23" s="44" t="s">
        <v>263</v>
      </c>
      <c r="G23" s="45"/>
      <c r="H23" s="45"/>
      <c r="I23" s="45"/>
      <c r="J23" s="45"/>
      <c r="K23" s="44"/>
      <c r="L23" s="44"/>
      <c r="M23" s="46" t="str">
        <f t="shared" si="0"/>
        <v/>
      </c>
      <c r="N23" s="47"/>
    </row>
    <row r="24" spans="1:14" ht="46.05" customHeight="1">
      <c r="A24" s="11" t="s">
        <v>520</v>
      </c>
      <c r="B24" s="8" t="s">
        <v>63</v>
      </c>
      <c r="C24" s="8" t="s">
        <v>1208</v>
      </c>
      <c r="D24" s="8" t="s">
        <v>1213</v>
      </c>
      <c r="E24" s="44" t="s">
        <v>262</v>
      </c>
      <c r="F24" s="44" t="s">
        <v>263</v>
      </c>
      <c r="G24" s="45"/>
      <c r="H24" s="45"/>
      <c r="I24" s="45"/>
      <c r="J24" s="45"/>
      <c r="K24" s="44"/>
      <c r="L24" s="44"/>
      <c r="M24" s="46" t="str">
        <f t="shared" si="0"/>
        <v/>
      </c>
      <c r="N24" s="47"/>
    </row>
    <row r="25" spans="1:14" ht="46.05" customHeight="1">
      <c r="A25" s="11" t="s">
        <v>522</v>
      </c>
      <c r="B25" s="8" t="s">
        <v>63</v>
      </c>
      <c r="C25" s="8" t="s">
        <v>1214</v>
      </c>
      <c r="D25" s="8" t="s">
        <v>1215</v>
      </c>
      <c r="E25" s="44" t="s">
        <v>262</v>
      </c>
      <c r="F25" s="44" t="s">
        <v>263</v>
      </c>
      <c r="G25" s="45"/>
      <c r="H25" s="45"/>
      <c r="I25" s="45"/>
      <c r="J25" s="45"/>
      <c r="K25" s="44"/>
      <c r="L25" s="44"/>
      <c r="M25" s="46" t="str">
        <f t="shared" si="0"/>
        <v/>
      </c>
      <c r="N25" s="47"/>
    </row>
    <row r="26" spans="1:14" ht="46.05" customHeight="1">
      <c r="A26" s="11" t="s">
        <v>525</v>
      </c>
      <c r="B26" s="8" t="s">
        <v>63</v>
      </c>
      <c r="C26" s="8" t="s">
        <v>1214</v>
      </c>
      <c r="D26" s="8" t="s">
        <v>1216</v>
      </c>
      <c r="E26" s="44" t="s">
        <v>262</v>
      </c>
      <c r="F26" s="44" t="s">
        <v>263</v>
      </c>
      <c r="G26" s="45"/>
      <c r="H26" s="45"/>
      <c r="I26" s="45"/>
      <c r="J26" s="45"/>
      <c r="K26" s="44"/>
      <c r="L26" s="44"/>
      <c r="M26" s="46" t="str">
        <f t="shared" si="0"/>
        <v/>
      </c>
      <c r="N26" s="47"/>
    </row>
    <row r="27" spans="1:14" ht="46.05" customHeight="1">
      <c r="A27" s="11" t="s">
        <v>527</v>
      </c>
      <c r="B27" s="8" t="s">
        <v>63</v>
      </c>
      <c r="C27" s="8" t="s">
        <v>1214</v>
      </c>
      <c r="D27" s="8" t="s">
        <v>1217</v>
      </c>
      <c r="E27" s="44" t="s">
        <v>262</v>
      </c>
      <c r="F27" s="44" t="s">
        <v>263</v>
      </c>
      <c r="G27" s="45"/>
      <c r="H27" s="45"/>
      <c r="I27" s="45"/>
      <c r="J27" s="45"/>
      <c r="K27" s="44"/>
      <c r="L27" s="44"/>
      <c r="M27" s="46" t="str">
        <f t="shared" si="0"/>
        <v/>
      </c>
      <c r="N27" s="47"/>
    </row>
    <row r="28" spans="1:14" ht="46.05" customHeight="1">
      <c r="A28" s="11" t="s">
        <v>529</v>
      </c>
      <c r="B28" s="8" t="s">
        <v>63</v>
      </c>
      <c r="C28" s="8" t="s">
        <v>1214</v>
      </c>
      <c r="D28" s="8" t="s">
        <v>1218</v>
      </c>
      <c r="E28" s="44" t="s">
        <v>262</v>
      </c>
      <c r="F28" s="44" t="s">
        <v>263</v>
      </c>
      <c r="G28" s="45"/>
      <c r="H28" s="45"/>
      <c r="I28" s="45"/>
      <c r="J28" s="45"/>
      <c r="K28" s="44"/>
      <c r="L28" s="44"/>
      <c r="M28" s="46" t="str">
        <f t="shared" si="0"/>
        <v/>
      </c>
      <c r="N28" s="47"/>
    </row>
    <row r="29" spans="1:14" ht="46.05" customHeight="1">
      <c r="A29" s="11" t="s">
        <v>531</v>
      </c>
      <c r="B29" s="8" t="s">
        <v>63</v>
      </c>
      <c r="C29" s="8" t="s">
        <v>1214</v>
      </c>
      <c r="D29" s="8" t="s">
        <v>1219</v>
      </c>
      <c r="E29" s="44" t="s">
        <v>262</v>
      </c>
      <c r="F29" s="44" t="s">
        <v>263</v>
      </c>
      <c r="G29" s="45"/>
      <c r="H29" s="45"/>
      <c r="I29" s="45"/>
      <c r="J29" s="45"/>
      <c r="K29" s="44"/>
      <c r="L29" s="44"/>
      <c r="M29" s="46" t="str">
        <f t="shared" si="0"/>
        <v/>
      </c>
      <c r="N29" s="47"/>
    </row>
    <row r="30" spans="1:14" ht="46.05" customHeight="1">
      <c r="A30" s="11" t="s">
        <v>533</v>
      </c>
      <c r="B30" s="8" t="s">
        <v>63</v>
      </c>
      <c r="C30" s="8" t="s">
        <v>1214</v>
      </c>
      <c r="D30" s="8" t="s">
        <v>1220</v>
      </c>
      <c r="E30" s="44" t="s">
        <v>262</v>
      </c>
      <c r="F30" s="44" t="s">
        <v>263</v>
      </c>
      <c r="G30" s="45"/>
      <c r="H30" s="45"/>
      <c r="I30" s="45"/>
      <c r="J30" s="45"/>
      <c r="K30" s="44"/>
      <c r="L30" s="44"/>
      <c r="M30" s="46" t="str">
        <f t="shared" si="0"/>
        <v/>
      </c>
      <c r="N30" s="47"/>
    </row>
    <row r="31" spans="1:14" ht="46.05" customHeight="1">
      <c r="A31" s="11" t="s">
        <v>535</v>
      </c>
      <c r="B31" s="8" t="s">
        <v>63</v>
      </c>
      <c r="C31" s="8" t="s">
        <v>1214</v>
      </c>
      <c r="D31" s="8" t="s">
        <v>1221</v>
      </c>
      <c r="E31" s="44" t="s">
        <v>262</v>
      </c>
      <c r="F31" s="44" t="s">
        <v>263</v>
      </c>
      <c r="G31" s="45"/>
      <c r="H31" s="45"/>
      <c r="I31" s="45"/>
      <c r="J31" s="45"/>
      <c r="K31" s="44"/>
      <c r="L31" s="44"/>
      <c r="M31" s="46" t="str">
        <f t="shared" si="0"/>
        <v/>
      </c>
      <c r="N31" s="47"/>
    </row>
    <row r="32" spans="1:14" ht="46.05" customHeight="1">
      <c r="A32" s="11" t="s">
        <v>568</v>
      </c>
      <c r="B32" s="8" t="s">
        <v>63</v>
      </c>
      <c r="C32" s="8" t="s">
        <v>1214</v>
      </c>
      <c r="D32" s="8" t="s">
        <v>1222</v>
      </c>
      <c r="E32" s="44" t="s">
        <v>262</v>
      </c>
      <c r="F32" s="44" t="s">
        <v>263</v>
      </c>
      <c r="G32" s="45"/>
      <c r="H32" s="45"/>
      <c r="I32" s="45"/>
      <c r="J32" s="45"/>
      <c r="K32" s="44"/>
      <c r="L32" s="44"/>
      <c r="M32" s="46" t="str">
        <f t="shared" si="0"/>
        <v/>
      </c>
      <c r="N32" s="47"/>
    </row>
    <row r="33" spans="1:14" ht="46.05" customHeight="1">
      <c r="A33" s="11" t="s">
        <v>570</v>
      </c>
      <c r="B33" s="8" t="s">
        <v>63</v>
      </c>
      <c r="C33" s="8" t="s">
        <v>1214</v>
      </c>
      <c r="D33" s="8" t="s">
        <v>1223</v>
      </c>
      <c r="E33" s="44" t="s">
        <v>262</v>
      </c>
      <c r="F33" s="44" t="s">
        <v>263</v>
      </c>
      <c r="G33" s="45"/>
      <c r="H33" s="45"/>
      <c r="I33" s="45"/>
      <c r="J33" s="45"/>
      <c r="K33" s="44"/>
      <c r="L33" s="44"/>
      <c r="M33" s="46" t="str">
        <f t="shared" si="0"/>
        <v/>
      </c>
      <c r="N33" s="47"/>
    </row>
    <row r="34" spans="1:14" ht="46.05" customHeight="1">
      <c r="A34" s="11" t="s">
        <v>572</v>
      </c>
      <c r="B34" s="8" t="s">
        <v>63</v>
      </c>
      <c r="C34" s="8" t="s">
        <v>1214</v>
      </c>
      <c r="D34" s="8" t="s">
        <v>1224</v>
      </c>
      <c r="E34" s="44" t="s">
        <v>262</v>
      </c>
      <c r="F34" s="44" t="s">
        <v>263</v>
      </c>
      <c r="G34" s="45"/>
      <c r="H34" s="45"/>
      <c r="I34" s="45"/>
      <c r="J34" s="45"/>
      <c r="K34" s="44"/>
      <c r="L34" s="44"/>
      <c r="M34" s="46" t="str">
        <f t="shared" si="0"/>
        <v/>
      </c>
      <c r="N34" s="47"/>
    </row>
    <row r="35" spans="1:14" ht="46.05" customHeight="1">
      <c r="A35" s="11" t="s">
        <v>574</v>
      </c>
      <c r="B35" s="8" t="s">
        <v>63</v>
      </c>
      <c r="C35" s="8" t="s">
        <v>1214</v>
      </c>
      <c r="D35" s="8" t="s">
        <v>1225</v>
      </c>
      <c r="E35" s="44" t="s">
        <v>262</v>
      </c>
      <c r="F35" s="44" t="s">
        <v>263</v>
      </c>
      <c r="G35" s="45"/>
      <c r="H35" s="45"/>
      <c r="I35" s="45"/>
      <c r="J35" s="45"/>
      <c r="K35" s="44"/>
      <c r="L35" s="44"/>
      <c r="M35" s="46" t="str">
        <f t="shared" si="0"/>
        <v/>
      </c>
      <c r="N35" s="47"/>
    </row>
    <row r="36" spans="1:14" ht="46.05" customHeight="1">
      <c r="A36" s="11" t="s">
        <v>576</v>
      </c>
      <c r="B36" s="8" t="s">
        <v>63</v>
      </c>
      <c r="C36" s="8" t="s">
        <v>1214</v>
      </c>
      <c r="D36" s="8" t="s">
        <v>1226</v>
      </c>
      <c r="E36" s="44" t="s">
        <v>262</v>
      </c>
      <c r="F36" s="44" t="s">
        <v>263</v>
      </c>
      <c r="G36" s="45"/>
      <c r="H36" s="45"/>
      <c r="I36" s="45"/>
      <c r="J36" s="45"/>
      <c r="K36" s="44"/>
      <c r="L36" s="44"/>
      <c r="M36" s="46" t="str">
        <f t="shared" si="0"/>
        <v/>
      </c>
      <c r="N36" s="47"/>
    </row>
    <row r="37" spans="1:14" ht="46.05" customHeight="1">
      <c r="A37" s="11" t="s">
        <v>614</v>
      </c>
      <c r="B37" s="8" t="s">
        <v>63</v>
      </c>
      <c r="C37" s="8" t="s">
        <v>1227</v>
      </c>
      <c r="D37" s="8" t="s">
        <v>1228</v>
      </c>
      <c r="E37" s="44" t="s">
        <v>262</v>
      </c>
      <c r="F37" s="44" t="s">
        <v>263</v>
      </c>
      <c r="G37" s="45"/>
      <c r="H37" s="45"/>
      <c r="I37" s="45"/>
      <c r="J37" s="45"/>
      <c r="K37" s="44"/>
      <c r="L37" s="44"/>
      <c r="M37" s="46" t="str">
        <f t="shared" si="0"/>
        <v/>
      </c>
      <c r="N37" s="47"/>
    </row>
    <row r="38" spans="1:14" ht="46.05" customHeight="1">
      <c r="A38" s="11" t="s">
        <v>616</v>
      </c>
      <c r="B38" s="8" t="s">
        <v>63</v>
      </c>
      <c r="C38" s="8" t="s">
        <v>1227</v>
      </c>
      <c r="D38" s="8" t="s">
        <v>1229</v>
      </c>
      <c r="E38" s="44" t="s">
        <v>262</v>
      </c>
      <c r="F38" s="44" t="s">
        <v>263</v>
      </c>
      <c r="G38" s="45"/>
      <c r="H38" s="45"/>
      <c r="I38" s="45"/>
      <c r="J38" s="45"/>
      <c r="K38" s="44"/>
      <c r="L38" s="44"/>
      <c r="M38" s="46" t="str">
        <f t="shared" si="0"/>
        <v/>
      </c>
      <c r="N38" s="47"/>
    </row>
    <row r="39" spans="1:14" ht="46.05" customHeight="1">
      <c r="A39" s="11" t="s">
        <v>619</v>
      </c>
      <c r="B39" s="8" t="s">
        <v>63</v>
      </c>
      <c r="C39" s="8" t="s">
        <v>1230</v>
      </c>
      <c r="D39" s="8" t="s">
        <v>1231</v>
      </c>
      <c r="E39" s="44" t="s">
        <v>262</v>
      </c>
      <c r="F39" s="44" t="s">
        <v>263</v>
      </c>
      <c r="G39" s="45"/>
      <c r="H39" s="45"/>
      <c r="I39" s="45"/>
      <c r="J39" s="45"/>
      <c r="K39" s="44"/>
      <c r="L39" s="44"/>
      <c r="M39" s="46" t="str">
        <f t="shared" si="0"/>
        <v/>
      </c>
      <c r="N39" s="47"/>
    </row>
    <row r="40" spans="1:14" ht="46.05" customHeight="1">
      <c r="A40" s="11" t="s">
        <v>622</v>
      </c>
      <c r="B40" s="8" t="s">
        <v>63</v>
      </c>
      <c r="C40" s="8" t="s">
        <v>1230</v>
      </c>
      <c r="D40" s="8" t="s">
        <v>1232</v>
      </c>
      <c r="E40" s="44" t="s">
        <v>262</v>
      </c>
      <c r="F40" s="44" t="s">
        <v>263</v>
      </c>
      <c r="G40" s="45"/>
      <c r="H40" s="45"/>
      <c r="I40" s="45"/>
      <c r="J40" s="45"/>
      <c r="K40" s="44"/>
      <c r="L40" s="44"/>
      <c r="M40" s="46" t="str">
        <f t="shared" si="0"/>
        <v/>
      </c>
      <c r="N40" s="47"/>
    </row>
    <row r="41" spans="1:14" ht="46.05" customHeight="1">
      <c r="A41" s="11" t="s">
        <v>624</v>
      </c>
      <c r="B41" s="8" t="s">
        <v>63</v>
      </c>
      <c r="C41" s="8" t="s">
        <v>1233</v>
      </c>
      <c r="D41" s="8" t="s">
        <v>1234</v>
      </c>
      <c r="E41" s="44" t="s">
        <v>262</v>
      </c>
      <c r="F41" s="44" t="s">
        <v>263</v>
      </c>
      <c r="G41" s="45"/>
      <c r="H41" s="45"/>
      <c r="I41" s="45"/>
      <c r="J41" s="45"/>
      <c r="K41" s="44"/>
      <c r="L41" s="44"/>
      <c r="M41" s="46" t="str">
        <f t="shared" si="0"/>
        <v/>
      </c>
      <c r="N41" s="47"/>
    </row>
    <row r="42" spans="1:14" ht="46.05" customHeight="1">
      <c r="A42" s="11" t="s">
        <v>626</v>
      </c>
      <c r="B42" s="8" t="s">
        <v>63</v>
      </c>
      <c r="C42" s="8" t="s">
        <v>1233</v>
      </c>
      <c r="D42" s="8" t="s">
        <v>1235</v>
      </c>
      <c r="E42" s="44" t="s">
        <v>262</v>
      </c>
      <c r="F42" s="44" t="s">
        <v>263</v>
      </c>
      <c r="G42" s="45"/>
      <c r="H42" s="45"/>
      <c r="I42" s="45"/>
      <c r="J42" s="45"/>
      <c r="K42" s="44"/>
      <c r="L42" s="44"/>
      <c r="M42" s="46" t="str">
        <f t="shared" si="0"/>
        <v/>
      </c>
      <c r="N42" s="47"/>
    </row>
    <row r="43" spans="1:14" ht="46.05" customHeight="1">
      <c r="A43" s="11" t="s">
        <v>628</v>
      </c>
      <c r="B43" s="8" t="s">
        <v>63</v>
      </c>
      <c r="C43" s="8" t="s">
        <v>1233</v>
      </c>
      <c r="D43" s="8" t="s">
        <v>1236</v>
      </c>
      <c r="E43" s="44" t="s">
        <v>262</v>
      </c>
      <c r="F43" s="44" t="s">
        <v>263</v>
      </c>
      <c r="G43" s="45"/>
      <c r="H43" s="45"/>
      <c r="I43" s="45"/>
      <c r="J43" s="45"/>
      <c r="K43" s="44"/>
      <c r="L43" s="44"/>
      <c r="M43" s="46" t="str">
        <f t="shared" si="0"/>
        <v/>
      </c>
      <c r="N43" s="47"/>
    </row>
    <row r="44" spans="1:14" ht="46.05" customHeight="1">
      <c r="A44" s="11" t="s">
        <v>630</v>
      </c>
      <c r="B44" s="8" t="s">
        <v>63</v>
      </c>
      <c r="C44" s="8" t="s">
        <v>1233</v>
      </c>
      <c r="D44" s="8" t="s">
        <v>1237</v>
      </c>
      <c r="E44" s="44" t="s">
        <v>262</v>
      </c>
      <c r="F44" s="44" t="s">
        <v>263</v>
      </c>
      <c r="G44" s="45"/>
      <c r="H44" s="45"/>
      <c r="I44" s="45"/>
      <c r="J44" s="45"/>
      <c r="K44" s="44"/>
      <c r="L44" s="44"/>
      <c r="M44" s="46" t="str">
        <f t="shared" si="0"/>
        <v/>
      </c>
      <c r="N44" s="47"/>
    </row>
    <row r="45" spans="1:14" ht="46.05" customHeight="1">
      <c r="A45" s="11" t="s">
        <v>632</v>
      </c>
      <c r="B45" s="8" t="s">
        <v>63</v>
      </c>
      <c r="C45" s="8" t="s">
        <v>1233</v>
      </c>
      <c r="D45" s="8" t="s">
        <v>1146</v>
      </c>
      <c r="E45" s="44" t="s">
        <v>262</v>
      </c>
      <c r="F45" s="44" t="s">
        <v>263</v>
      </c>
      <c r="G45" s="45"/>
      <c r="H45" s="45"/>
      <c r="I45" s="45"/>
      <c r="J45" s="45"/>
      <c r="K45" s="44"/>
      <c r="L45" s="44"/>
      <c r="M45" s="46" t="str">
        <f t="shared" si="0"/>
        <v/>
      </c>
      <c r="N45" s="47"/>
    </row>
    <row r="46" spans="1:14" ht="46.05" customHeight="1">
      <c r="A46" s="11" t="s">
        <v>634</v>
      </c>
      <c r="B46" s="8" t="s">
        <v>63</v>
      </c>
      <c r="C46" s="8" t="s">
        <v>1233</v>
      </c>
      <c r="D46" s="8" t="s">
        <v>1147</v>
      </c>
      <c r="E46" s="44" t="s">
        <v>262</v>
      </c>
      <c r="F46" s="44" t="s">
        <v>263</v>
      </c>
      <c r="G46" s="45"/>
      <c r="H46" s="45"/>
      <c r="I46" s="45"/>
      <c r="J46" s="45"/>
      <c r="K46" s="44"/>
      <c r="L46" s="44"/>
      <c r="M46" s="46" t="str">
        <f t="shared" si="0"/>
        <v/>
      </c>
      <c r="N46" s="47"/>
    </row>
    <row r="47" spans="1:14" ht="46.05" customHeight="1">
      <c r="A47" s="11" t="s">
        <v>636</v>
      </c>
      <c r="B47" s="8" t="s">
        <v>63</v>
      </c>
      <c r="C47" s="8" t="s">
        <v>1148</v>
      </c>
      <c r="D47" s="8" t="s">
        <v>1238</v>
      </c>
      <c r="E47" s="44" t="s">
        <v>262</v>
      </c>
      <c r="F47" s="44" t="s">
        <v>263</v>
      </c>
      <c r="G47" s="45"/>
      <c r="H47" s="45"/>
      <c r="I47" s="45"/>
      <c r="J47" s="45"/>
      <c r="K47" s="44"/>
      <c r="L47" s="44"/>
      <c r="M47" s="46" t="str">
        <f t="shared" si="0"/>
        <v/>
      </c>
      <c r="N47" s="47"/>
    </row>
    <row r="48" spans="1:14" ht="46.05" customHeight="1">
      <c r="A48" s="11" t="s">
        <v>639</v>
      </c>
      <c r="B48" s="8" t="s">
        <v>63</v>
      </c>
      <c r="C48" s="8" t="s">
        <v>1150</v>
      </c>
      <c r="D48" s="8" t="s">
        <v>1239</v>
      </c>
      <c r="E48" s="44" t="s">
        <v>262</v>
      </c>
      <c r="F48" s="44" t="s">
        <v>263</v>
      </c>
      <c r="G48" s="45"/>
      <c r="H48" s="45"/>
      <c r="I48" s="45"/>
      <c r="J48" s="45"/>
      <c r="K48" s="44"/>
      <c r="L48" s="44"/>
      <c r="M48" s="46" t="str">
        <f t="shared" si="0"/>
        <v/>
      </c>
      <c r="N48" s="47"/>
    </row>
    <row r="49" spans="1:14" ht="46.05" customHeight="1">
      <c r="A49" s="11" t="s">
        <v>641</v>
      </c>
      <c r="B49" s="8" t="s">
        <v>63</v>
      </c>
      <c r="C49" s="8" t="s">
        <v>1240</v>
      </c>
      <c r="D49" s="8" t="s">
        <v>1241</v>
      </c>
      <c r="E49" s="44" t="s">
        <v>262</v>
      </c>
      <c r="F49" s="44" t="s">
        <v>263</v>
      </c>
      <c r="G49" s="45"/>
      <c r="H49" s="45"/>
      <c r="I49" s="45"/>
      <c r="J49" s="45"/>
      <c r="K49" s="44"/>
      <c r="L49" s="44"/>
      <c r="M49" s="46" t="str">
        <f t="shared" si="0"/>
        <v/>
      </c>
      <c r="N49" s="47"/>
    </row>
    <row r="50" spans="1:14" ht="46.05" customHeight="1">
      <c r="A50" s="12" t="s">
        <v>644</v>
      </c>
      <c r="B50" s="13" t="s">
        <v>63</v>
      </c>
      <c r="C50" s="13" t="s">
        <v>1240</v>
      </c>
      <c r="D50" s="13" t="s">
        <v>1242</v>
      </c>
      <c r="E50" s="48" t="s">
        <v>262</v>
      </c>
      <c r="F50" s="48" t="s">
        <v>263</v>
      </c>
      <c r="G50" s="49"/>
      <c r="H50" s="49"/>
      <c r="I50" s="49"/>
      <c r="J50" s="49"/>
      <c r="K50" s="48"/>
      <c r="L50" s="48"/>
      <c r="M50" s="50" t="str">
        <f t="shared" si="0"/>
        <v/>
      </c>
      <c r="N50" s="51"/>
    </row>
  </sheetData>
  <sheetProtection algorithmName="SHA-512" hashValue="if+1jn/6ZnooJoUVihxkTiWhAwoELumN1qGT0FYTcg5y3h1JIrl0OS0j1Tb4RPSnIWOyw6NCOWBSD2KjaPFP/A==" saltValue="QksStoSAsTlGCCUpmHvmkQ==" spinCount="100000" sheet="1" objects="1" scenarios="1" selectLockedCells="1"/>
  <mergeCells count="2">
    <mergeCell ref="A1:N2"/>
    <mergeCell ref="A3:N3"/>
  </mergeCells>
  <conditionalFormatting sqref="E8:E50">
    <cfRule type="containsText" dxfId="71" priority="4" operator="containsText" text="Alta"/>
    <cfRule type="containsText" dxfId="70" priority="5" operator="containsText" text="Média"/>
    <cfRule type="containsText" dxfId="69" priority="6" operator="containsText" text="Baixa"/>
  </conditionalFormatting>
  <conditionalFormatting sqref="F8:F50">
    <cfRule type="containsText" dxfId="68" priority="1" operator="containsText" text="Concluído"/>
    <cfRule type="containsText" dxfId="67" priority="2" operator="containsText" text="Em estudo"/>
    <cfRule type="containsText" dxfId="66" priority="3" operator="containsText" text="Não iniciado"/>
  </conditionalFormatting>
  <conditionalFormatting sqref="M8:M50">
    <cfRule type="expression" dxfId="65" priority="7">
      <formula>AND($M8&lt;&gt;"",$M8&lt;0.6)</formula>
    </cfRule>
    <cfRule type="expression" dxfId="64" priority="8">
      <formula>AND($M8&lt;&gt;"",$M8&gt;=0.6,$M8&lt;0.8)</formula>
    </cfRule>
    <cfRule type="expression" dxfId="63" priority="9">
      <formula>AND($M8&lt;&gt;"",$M8&gt;=0.8)</formula>
    </cfRule>
  </conditionalFormatting>
  <dataValidations count="3">
    <dataValidation type="list" sqref="E8:E50" xr:uid="{00000000-0002-0000-0D00-000000000000}">
      <formula1>"Alta,Média,Baixa"</formula1>
    </dataValidation>
    <dataValidation type="list" sqref="F8:F50" xr:uid="{00000000-0002-0000-0D00-000001000000}">
      <formula1>"Não iniciado,Em estudo,Concluído"</formula1>
    </dataValidation>
    <dataValidation type="whole" sqref="K8:L50" xr:uid="{00000000-0002-0000-0D00-000002000000}">
      <formula1>0</formula1>
      <formula2>10000</formula2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46"/>
  <sheetViews>
    <sheetView showGridLines="0" topLeftCell="D1" workbookViewId="0">
      <selection activeCell="E8" sqref="E8"/>
    </sheetView>
  </sheetViews>
  <sheetFormatPr defaultRowHeight="13.8"/>
  <cols>
    <col min="1" max="1" width="10" customWidth="1"/>
    <col min="2" max="2" width="26" customWidth="1"/>
    <col min="3" max="3" width="34" customWidth="1"/>
    <col min="4" max="4" width="78" customWidth="1"/>
    <col min="5" max="5" width="12" customWidth="1"/>
    <col min="6" max="6" width="15" customWidth="1"/>
    <col min="7" max="10" width="13" customWidth="1"/>
    <col min="11" max="11" width="11" customWidth="1"/>
    <col min="12" max="12" width="10" customWidth="1"/>
    <col min="13" max="13" width="12" customWidth="1"/>
    <col min="14" max="14" width="30" customWidth="1"/>
  </cols>
  <sheetData>
    <row r="1" spans="1:14" ht="30" customHeight="1">
      <c r="A1" s="73" t="s">
        <v>1490</v>
      </c>
      <c r="B1" s="73" t="s">
        <v>1243</v>
      </c>
      <c r="C1" s="73" t="s">
        <v>1243</v>
      </c>
      <c r="D1" s="73" t="s">
        <v>1243</v>
      </c>
      <c r="E1" s="73" t="s">
        <v>1243</v>
      </c>
      <c r="F1" s="73" t="s">
        <v>1243</v>
      </c>
      <c r="G1" s="73" t="s">
        <v>1243</v>
      </c>
      <c r="H1" s="73" t="s">
        <v>1243</v>
      </c>
      <c r="I1" s="73" t="s">
        <v>1243</v>
      </c>
      <c r="J1" s="73" t="s">
        <v>1243</v>
      </c>
      <c r="K1" s="73" t="s">
        <v>1243</v>
      </c>
      <c r="L1" s="73" t="s">
        <v>1243</v>
      </c>
      <c r="M1" s="73" t="s">
        <v>1243</v>
      </c>
      <c r="N1" s="73" t="s">
        <v>1243</v>
      </c>
    </row>
    <row r="2" spans="1:14" ht="30" customHeight="1">
      <c r="A2" s="73" t="s">
        <v>1243</v>
      </c>
      <c r="B2" s="73" t="s">
        <v>1243</v>
      </c>
      <c r="C2" s="73" t="s">
        <v>1243</v>
      </c>
      <c r="D2" s="73" t="s">
        <v>1243</v>
      </c>
      <c r="E2" s="73" t="s">
        <v>1243</v>
      </c>
      <c r="F2" s="73" t="s">
        <v>1243</v>
      </c>
      <c r="G2" s="73" t="s">
        <v>1243</v>
      </c>
      <c r="H2" s="73" t="s">
        <v>1243</v>
      </c>
      <c r="I2" s="73" t="s">
        <v>1243</v>
      </c>
      <c r="J2" s="73" t="s">
        <v>1243</v>
      </c>
      <c r="K2" s="73" t="s">
        <v>1243</v>
      </c>
      <c r="L2" s="73" t="s">
        <v>1243</v>
      </c>
      <c r="M2" s="73" t="s">
        <v>1243</v>
      </c>
      <c r="N2" s="73" t="s">
        <v>1243</v>
      </c>
    </row>
    <row r="3" spans="1:14" ht="28.05" customHeight="1">
      <c r="A3" s="74" t="s">
        <v>482</v>
      </c>
      <c r="B3" s="74" t="s">
        <v>482</v>
      </c>
      <c r="C3" s="74" t="s">
        <v>482</v>
      </c>
      <c r="D3" s="74" t="s">
        <v>482</v>
      </c>
      <c r="E3" s="74" t="s">
        <v>482</v>
      </c>
      <c r="F3" s="74" t="s">
        <v>482</v>
      </c>
      <c r="G3" s="74" t="s">
        <v>482</v>
      </c>
      <c r="H3" s="74" t="s">
        <v>482</v>
      </c>
      <c r="I3" s="74" t="s">
        <v>482</v>
      </c>
      <c r="J3" s="74" t="s">
        <v>482</v>
      </c>
      <c r="K3" s="74" t="s">
        <v>482</v>
      </c>
      <c r="L3" s="74" t="s">
        <v>482</v>
      </c>
      <c r="M3" s="74" t="s">
        <v>482</v>
      </c>
      <c r="N3" s="74" t="s">
        <v>482</v>
      </c>
    </row>
    <row r="5" spans="1:14">
      <c r="A5" s="1" t="s">
        <v>56</v>
      </c>
      <c r="B5" s="1"/>
      <c r="C5" s="1" t="s">
        <v>54</v>
      </c>
      <c r="D5" s="1"/>
      <c r="E5" s="1" t="s">
        <v>55</v>
      </c>
      <c r="F5" s="1"/>
      <c r="G5" s="1" t="s">
        <v>244</v>
      </c>
      <c r="H5" s="1"/>
      <c r="I5" s="1" t="s">
        <v>245</v>
      </c>
      <c r="J5" s="1"/>
      <c r="K5" s="1" t="s">
        <v>246</v>
      </c>
      <c r="L5" s="1"/>
    </row>
    <row r="6" spans="1:14" ht="15.6">
      <c r="A6" s="3">
        <f>IFERROR(COUNTIF(F8:F46,"Concluído")/COUNTA(D8:D46),0)</f>
        <v>0</v>
      </c>
      <c r="B6" s="2"/>
      <c r="C6" s="2">
        <f>COUNTA(D8:D46)</f>
        <v>39</v>
      </c>
      <c r="D6" s="2"/>
      <c r="E6" s="2">
        <f>COUNTIF(F8:F46,"Concluído")</f>
        <v>0</v>
      </c>
      <c r="F6" s="2"/>
      <c r="G6" s="2">
        <f>SUM(K8:K46)</f>
        <v>0</v>
      </c>
      <c r="H6" s="2"/>
      <c r="I6" s="2">
        <f>SUM(L8:L46)</f>
        <v>0</v>
      </c>
      <c r="J6" s="2"/>
      <c r="K6" s="3">
        <f>IFERROR(I6/G6,0)</f>
        <v>0</v>
      </c>
      <c r="L6" s="2"/>
    </row>
    <row r="7" spans="1:14" ht="31.95" customHeight="1">
      <c r="A7" s="9" t="s">
        <v>247</v>
      </c>
      <c r="B7" s="10" t="s">
        <v>248</v>
      </c>
      <c r="C7" s="10" t="s">
        <v>249</v>
      </c>
      <c r="D7" s="10" t="s">
        <v>250</v>
      </c>
      <c r="E7" s="10" t="s">
        <v>251</v>
      </c>
      <c r="F7" s="10" t="s">
        <v>252</v>
      </c>
      <c r="G7" s="10" t="s">
        <v>253</v>
      </c>
      <c r="H7" s="10" t="s">
        <v>254</v>
      </c>
      <c r="I7" s="10" t="s">
        <v>255</v>
      </c>
      <c r="J7" s="10" t="s">
        <v>256</v>
      </c>
      <c r="K7" s="10" t="s">
        <v>53</v>
      </c>
      <c r="L7" s="10" t="s">
        <v>245</v>
      </c>
      <c r="M7" s="10" t="s">
        <v>257</v>
      </c>
      <c r="N7" s="10" t="s">
        <v>258</v>
      </c>
    </row>
    <row r="8" spans="1:14" ht="46.05" customHeight="1">
      <c r="A8" s="11" t="s">
        <v>483</v>
      </c>
      <c r="B8" s="8" t="s">
        <v>64</v>
      </c>
      <c r="C8" s="8" t="s">
        <v>260</v>
      </c>
      <c r="D8" s="8" t="s">
        <v>1244</v>
      </c>
      <c r="E8" s="44" t="s">
        <v>262</v>
      </c>
      <c r="F8" s="44" t="s">
        <v>263</v>
      </c>
      <c r="G8" s="45"/>
      <c r="H8" s="45"/>
      <c r="I8" s="45"/>
      <c r="J8" s="45"/>
      <c r="K8" s="44"/>
      <c r="L8" s="44"/>
      <c r="M8" s="46" t="str">
        <f t="shared" ref="M8:M46" si="0">IF(OR(K8="",L8=""),"",IFERROR(L8/K8,0))</f>
        <v/>
      </c>
      <c r="N8" s="47"/>
    </row>
    <row r="9" spans="1:14" ht="46.05" customHeight="1">
      <c r="A9" s="11" t="s">
        <v>486</v>
      </c>
      <c r="B9" s="8" t="s">
        <v>64</v>
      </c>
      <c r="C9" s="8" t="s">
        <v>260</v>
      </c>
      <c r="D9" s="8" t="s">
        <v>1245</v>
      </c>
      <c r="E9" s="44" t="s">
        <v>262</v>
      </c>
      <c r="F9" s="44" t="s">
        <v>263</v>
      </c>
      <c r="G9" s="45"/>
      <c r="H9" s="45"/>
      <c r="I9" s="45"/>
      <c r="J9" s="45"/>
      <c r="K9" s="44"/>
      <c r="L9" s="44"/>
      <c r="M9" s="46" t="str">
        <f t="shared" si="0"/>
        <v/>
      </c>
      <c r="N9" s="47"/>
    </row>
    <row r="10" spans="1:14" ht="46.05" customHeight="1">
      <c r="A10" s="11" t="s">
        <v>488</v>
      </c>
      <c r="B10" s="8" t="s">
        <v>64</v>
      </c>
      <c r="C10" s="8" t="s">
        <v>1246</v>
      </c>
      <c r="D10" s="8" t="s">
        <v>1247</v>
      </c>
      <c r="E10" s="44" t="s">
        <v>262</v>
      </c>
      <c r="F10" s="44" t="s">
        <v>263</v>
      </c>
      <c r="G10" s="45"/>
      <c r="H10" s="45"/>
      <c r="I10" s="45"/>
      <c r="J10" s="45"/>
      <c r="K10" s="44"/>
      <c r="L10" s="44"/>
      <c r="M10" s="46" t="str">
        <f t="shared" si="0"/>
        <v/>
      </c>
      <c r="N10" s="47"/>
    </row>
    <row r="11" spans="1:14" ht="46.05" customHeight="1">
      <c r="A11" s="11" t="s">
        <v>490</v>
      </c>
      <c r="B11" s="8" t="s">
        <v>64</v>
      </c>
      <c r="C11" s="8" t="s">
        <v>1248</v>
      </c>
      <c r="D11" s="8" t="s">
        <v>1249</v>
      </c>
      <c r="E11" s="44" t="s">
        <v>262</v>
      </c>
      <c r="F11" s="44" t="s">
        <v>263</v>
      </c>
      <c r="G11" s="45"/>
      <c r="H11" s="45"/>
      <c r="I11" s="45"/>
      <c r="J11" s="45"/>
      <c r="K11" s="44"/>
      <c r="L11" s="44"/>
      <c r="M11" s="46" t="str">
        <f t="shared" si="0"/>
        <v/>
      </c>
      <c r="N11" s="47"/>
    </row>
    <row r="12" spans="1:14" ht="46.05" customHeight="1">
      <c r="A12" s="11" t="s">
        <v>493</v>
      </c>
      <c r="B12" s="8" t="s">
        <v>64</v>
      </c>
      <c r="C12" s="8" t="s">
        <v>1248</v>
      </c>
      <c r="D12" s="8" t="s">
        <v>1250</v>
      </c>
      <c r="E12" s="44" t="s">
        <v>262</v>
      </c>
      <c r="F12" s="44" t="s">
        <v>263</v>
      </c>
      <c r="G12" s="45"/>
      <c r="H12" s="45"/>
      <c r="I12" s="45"/>
      <c r="J12" s="45"/>
      <c r="K12" s="44"/>
      <c r="L12" s="44"/>
      <c r="M12" s="46" t="str">
        <f t="shared" si="0"/>
        <v/>
      </c>
      <c r="N12" s="47"/>
    </row>
    <row r="13" spans="1:14" ht="46.05" customHeight="1">
      <c r="A13" s="11" t="s">
        <v>496</v>
      </c>
      <c r="B13" s="8" t="s">
        <v>64</v>
      </c>
      <c r="C13" s="8" t="s">
        <v>1251</v>
      </c>
      <c r="D13" s="8" t="s">
        <v>1252</v>
      </c>
      <c r="E13" s="44" t="s">
        <v>262</v>
      </c>
      <c r="F13" s="44" t="s">
        <v>263</v>
      </c>
      <c r="G13" s="45"/>
      <c r="H13" s="45"/>
      <c r="I13" s="45"/>
      <c r="J13" s="45"/>
      <c r="K13" s="44"/>
      <c r="L13" s="44"/>
      <c r="M13" s="46" t="str">
        <f t="shared" si="0"/>
        <v/>
      </c>
      <c r="N13" s="47"/>
    </row>
    <row r="14" spans="1:14" ht="46.05" customHeight="1">
      <c r="A14" s="11" t="s">
        <v>498</v>
      </c>
      <c r="B14" s="8" t="s">
        <v>64</v>
      </c>
      <c r="C14" s="8" t="s">
        <v>1253</v>
      </c>
      <c r="D14" s="8" t="s">
        <v>1254</v>
      </c>
      <c r="E14" s="44" t="s">
        <v>262</v>
      </c>
      <c r="F14" s="44" t="s">
        <v>263</v>
      </c>
      <c r="G14" s="45"/>
      <c r="H14" s="45"/>
      <c r="I14" s="45"/>
      <c r="J14" s="45"/>
      <c r="K14" s="44"/>
      <c r="L14" s="44"/>
      <c r="M14" s="46" t="str">
        <f t="shared" si="0"/>
        <v/>
      </c>
      <c r="N14" s="47"/>
    </row>
    <row r="15" spans="1:14" ht="46.05" customHeight="1">
      <c r="A15" s="11" t="s">
        <v>500</v>
      </c>
      <c r="B15" s="8" t="s">
        <v>64</v>
      </c>
      <c r="C15" s="8" t="s">
        <v>1253</v>
      </c>
      <c r="D15" s="8" t="s">
        <v>1255</v>
      </c>
      <c r="E15" s="44" t="s">
        <v>262</v>
      </c>
      <c r="F15" s="44" t="s">
        <v>263</v>
      </c>
      <c r="G15" s="45"/>
      <c r="H15" s="45"/>
      <c r="I15" s="45"/>
      <c r="J15" s="45"/>
      <c r="K15" s="44"/>
      <c r="L15" s="44"/>
      <c r="M15" s="46" t="str">
        <f t="shared" si="0"/>
        <v/>
      </c>
      <c r="N15" s="47"/>
    </row>
    <row r="16" spans="1:14" ht="46.05" customHeight="1">
      <c r="A16" s="11" t="s">
        <v>502</v>
      </c>
      <c r="B16" s="8" t="s">
        <v>64</v>
      </c>
      <c r="C16" s="8" t="s">
        <v>1253</v>
      </c>
      <c r="D16" s="8" t="s">
        <v>1256</v>
      </c>
      <c r="E16" s="44" t="s">
        <v>262</v>
      </c>
      <c r="F16" s="44" t="s">
        <v>263</v>
      </c>
      <c r="G16" s="45"/>
      <c r="H16" s="45"/>
      <c r="I16" s="45"/>
      <c r="J16" s="45"/>
      <c r="K16" s="44"/>
      <c r="L16" s="44"/>
      <c r="M16" s="46" t="str">
        <f t="shared" si="0"/>
        <v/>
      </c>
      <c r="N16" s="47"/>
    </row>
    <row r="17" spans="1:14" ht="46.05" customHeight="1">
      <c r="A17" s="11" t="s">
        <v>504</v>
      </c>
      <c r="B17" s="8" t="s">
        <v>64</v>
      </c>
      <c r="C17" s="8" t="s">
        <v>1253</v>
      </c>
      <c r="D17" s="8" t="s">
        <v>1257</v>
      </c>
      <c r="E17" s="44" t="s">
        <v>262</v>
      </c>
      <c r="F17" s="44" t="s">
        <v>263</v>
      </c>
      <c r="G17" s="45"/>
      <c r="H17" s="45"/>
      <c r="I17" s="45"/>
      <c r="J17" s="45"/>
      <c r="K17" s="44"/>
      <c r="L17" s="44"/>
      <c r="M17" s="46" t="str">
        <f t="shared" si="0"/>
        <v/>
      </c>
      <c r="N17" s="47"/>
    </row>
    <row r="18" spans="1:14" ht="46.05" customHeight="1">
      <c r="A18" s="11" t="s">
        <v>506</v>
      </c>
      <c r="B18" s="8" t="s">
        <v>64</v>
      </c>
      <c r="C18" s="8" t="s">
        <v>1253</v>
      </c>
      <c r="D18" s="8" t="s">
        <v>1258</v>
      </c>
      <c r="E18" s="44" t="s">
        <v>262</v>
      </c>
      <c r="F18" s="44" t="s">
        <v>263</v>
      </c>
      <c r="G18" s="45"/>
      <c r="H18" s="45"/>
      <c r="I18" s="45"/>
      <c r="J18" s="45"/>
      <c r="K18" s="44"/>
      <c r="L18" s="44"/>
      <c r="M18" s="46" t="str">
        <f t="shared" si="0"/>
        <v/>
      </c>
      <c r="N18" s="47"/>
    </row>
    <row r="19" spans="1:14" ht="46.05" customHeight="1">
      <c r="A19" s="11" t="s">
        <v>509</v>
      </c>
      <c r="B19" s="8" t="s">
        <v>64</v>
      </c>
      <c r="C19" s="8" t="s">
        <v>1259</v>
      </c>
      <c r="D19" s="8" t="s">
        <v>1260</v>
      </c>
      <c r="E19" s="44" t="s">
        <v>262</v>
      </c>
      <c r="F19" s="44" t="s">
        <v>263</v>
      </c>
      <c r="G19" s="45"/>
      <c r="H19" s="45"/>
      <c r="I19" s="45"/>
      <c r="J19" s="45"/>
      <c r="K19" s="44"/>
      <c r="L19" s="44"/>
      <c r="M19" s="46" t="str">
        <f t="shared" si="0"/>
        <v/>
      </c>
      <c r="N19" s="47"/>
    </row>
    <row r="20" spans="1:14" ht="46.05" customHeight="1">
      <c r="A20" s="11" t="s">
        <v>511</v>
      </c>
      <c r="B20" s="8" t="s">
        <v>64</v>
      </c>
      <c r="C20" s="8" t="s">
        <v>1259</v>
      </c>
      <c r="D20" s="8" t="s">
        <v>1261</v>
      </c>
      <c r="E20" s="44" t="s">
        <v>262</v>
      </c>
      <c r="F20" s="44" t="s">
        <v>263</v>
      </c>
      <c r="G20" s="45"/>
      <c r="H20" s="45"/>
      <c r="I20" s="45"/>
      <c r="J20" s="45"/>
      <c r="K20" s="44"/>
      <c r="L20" s="44"/>
      <c r="M20" s="46" t="str">
        <f t="shared" si="0"/>
        <v/>
      </c>
      <c r="N20" s="47"/>
    </row>
    <row r="21" spans="1:14" ht="46.05" customHeight="1">
      <c r="A21" s="11" t="s">
        <v>513</v>
      </c>
      <c r="B21" s="8" t="s">
        <v>64</v>
      </c>
      <c r="C21" s="8" t="s">
        <v>1259</v>
      </c>
      <c r="D21" s="8" t="s">
        <v>1262</v>
      </c>
      <c r="E21" s="44" t="s">
        <v>262</v>
      </c>
      <c r="F21" s="44" t="s">
        <v>263</v>
      </c>
      <c r="G21" s="45"/>
      <c r="H21" s="45"/>
      <c r="I21" s="45"/>
      <c r="J21" s="45"/>
      <c r="K21" s="44"/>
      <c r="L21" s="44"/>
      <c r="M21" s="46" t="str">
        <f t="shared" si="0"/>
        <v/>
      </c>
      <c r="N21" s="47"/>
    </row>
    <row r="22" spans="1:14" ht="46.05" customHeight="1">
      <c r="A22" s="11" t="s">
        <v>515</v>
      </c>
      <c r="B22" s="8" t="s">
        <v>64</v>
      </c>
      <c r="C22" s="8" t="s">
        <v>1259</v>
      </c>
      <c r="D22" s="8" t="s">
        <v>1263</v>
      </c>
      <c r="E22" s="44" t="s">
        <v>262</v>
      </c>
      <c r="F22" s="44" t="s">
        <v>263</v>
      </c>
      <c r="G22" s="45"/>
      <c r="H22" s="45"/>
      <c r="I22" s="45"/>
      <c r="J22" s="45"/>
      <c r="K22" s="44"/>
      <c r="L22" s="44"/>
      <c r="M22" s="46" t="str">
        <f t="shared" si="0"/>
        <v/>
      </c>
      <c r="N22" s="47"/>
    </row>
    <row r="23" spans="1:14" ht="46.05" customHeight="1">
      <c r="A23" s="11" t="s">
        <v>518</v>
      </c>
      <c r="B23" s="8" t="s">
        <v>64</v>
      </c>
      <c r="C23" s="8" t="s">
        <v>1264</v>
      </c>
      <c r="D23" s="8" t="s">
        <v>1265</v>
      </c>
      <c r="E23" s="44" t="s">
        <v>262</v>
      </c>
      <c r="F23" s="44" t="s">
        <v>263</v>
      </c>
      <c r="G23" s="45"/>
      <c r="H23" s="45"/>
      <c r="I23" s="45"/>
      <c r="J23" s="45"/>
      <c r="K23" s="44"/>
      <c r="L23" s="44"/>
      <c r="M23" s="46" t="str">
        <f t="shared" si="0"/>
        <v/>
      </c>
      <c r="N23" s="47"/>
    </row>
    <row r="24" spans="1:14" ht="46.05" customHeight="1">
      <c r="A24" s="11" t="s">
        <v>520</v>
      </c>
      <c r="B24" s="8" t="s">
        <v>64</v>
      </c>
      <c r="C24" s="8" t="s">
        <v>1266</v>
      </c>
      <c r="D24" s="8" t="s">
        <v>1267</v>
      </c>
      <c r="E24" s="44" t="s">
        <v>262</v>
      </c>
      <c r="F24" s="44" t="s">
        <v>263</v>
      </c>
      <c r="G24" s="45"/>
      <c r="H24" s="45"/>
      <c r="I24" s="45"/>
      <c r="J24" s="45"/>
      <c r="K24" s="44"/>
      <c r="L24" s="44"/>
      <c r="M24" s="46" t="str">
        <f t="shared" si="0"/>
        <v/>
      </c>
      <c r="N24" s="47"/>
    </row>
    <row r="25" spans="1:14" ht="46.05" customHeight="1">
      <c r="A25" s="11" t="s">
        <v>522</v>
      </c>
      <c r="B25" s="8" t="s">
        <v>64</v>
      </c>
      <c r="C25" s="8" t="s">
        <v>1266</v>
      </c>
      <c r="D25" s="8" t="s">
        <v>1268</v>
      </c>
      <c r="E25" s="44" t="s">
        <v>262</v>
      </c>
      <c r="F25" s="44" t="s">
        <v>263</v>
      </c>
      <c r="G25" s="45"/>
      <c r="H25" s="45"/>
      <c r="I25" s="45"/>
      <c r="J25" s="45"/>
      <c r="K25" s="44"/>
      <c r="L25" s="44"/>
      <c r="M25" s="46" t="str">
        <f t="shared" si="0"/>
        <v/>
      </c>
      <c r="N25" s="47"/>
    </row>
    <row r="26" spans="1:14" ht="46.05" customHeight="1">
      <c r="A26" s="11" t="s">
        <v>525</v>
      </c>
      <c r="B26" s="8" t="s">
        <v>64</v>
      </c>
      <c r="C26" s="8" t="s">
        <v>1266</v>
      </c>
      <c r="D26" s="8" t="s">
        <v>1269</v>
      </c>
      <c r="E26" s="44" t="s">
        <v>262</v>
      </c>
      <c r="F26" s="44" t="s">
        <v>263</v>
      </c>
      <c r="G26" s="45"/>
      <c r="H26" s="45"/>
      <c r="I26" s="45"/>
      <c r="J26" s="45"/>
      <c r="K26" s="44"/>
      <c r="L26" s="44"/>
      <c r="M26" s="46" t="str">
        <f t="shared" si="0"/>
        <v/>
      </c>
      <c r="N26" s="47"/>
    </row>
    <row r="27" spans="1:14" ht="46.05" customHeight="1">
      <c r="A27" s="11" t="s">
        <v>527</v>
      </c>
      <c r="B27" s="8" t="s">
        <v>64</v>
      </c>
      <c r="C27" s="8" t="s">
        <v>1266</v>
      </c>
      <c r="D27" s="8" t="s">
        <v>1270</v>
      </c>
      <c r="E27" s="44" t="s">
        <v>262</v>
      </c>
      <c r="F27" s="44" t="s">
        <v>263</v>
      </c>
      <c r="G27" s="45"/>
      <c r="H27" s="45"/>
      <c r="I27" s="45"/>
      <c r="J27" s="45"/>
      <c r="K27" s="44"/>
      <c r="L27" s="44"/>
      <c r="M27" s="46" t="str">
        <f t="shared" si="0"/>
        <v/>
      </c>
      <c r="N27" s="47"/>
    </row>
    <row r="28" spans="1:14" ht="46.05" customHeight="1">
      <c r="A28" s="11" t="s">
        <v>529</v>
      </c>
      <c r="B28" s="8" t="s">
        <v>64</v>
      </c>
      <c r="C28" s="8" t="s">
        <v>1266</v>
      </c>
      <c r="D28" s="8" t="s">
        <v>1271</v>
      </c>
      <c r="E28" s="44" t="s">
        <v>262</v>
      </c>
      <c r="F28" s="44" t="s">
        <v>263</v>
      </c>
      <c r="G28" s="45"/>
      <c r="H28" s="45"/>
      <c r="I28" s="45"/>
      <c r="J28" s="45"/>
      <c r="K28" s="44"/>
      <c r="L28" s="44"/>
      <c r="M28" s="46" t="str">
        <f t="shared" si="0"/>
        <v/>
      </c>
      <c r="N28" s="47"/>
    </row>
    <row r="29" spans="1:14" ht="46.05" customHeight="1">
      <c r="A29" s="11" t="s">
        <v>531</v>
      </c>
      <c r="B29" s="8" t="s">
        <v>64</v>
      </c>
      <c r="C29" s="8" t="s">
        <v>1266</v>
      </c>
      <c r="D29" s="8" t="s">
        <v>1272</v>
      </c>
      <c r="E29" s="44" t="s">
        <v>262</v>
      </c>
      <c r="F29" s="44" t="s">
        <v>263</v>
      </c>
      <c r="G29" s="45"/>
      <c r="H29" s="45"/>
      <c r="I29" s="45"/>
      <c r="J29" s="45"/>
      <c r="K29" s="44"/>
      <c r="L29" s="44"/>
      <c r="M29" s="46" t="str">
        <f t="shared" si="0"/>
        <v/>
      </c>
      <c r="N29" s="47"/>
    </row>
    <row r="30" spans="1:14" ht="46.05" customHeight="1">
      <c r="A30" s="11" t="s">
        <v>533</v>
      </c>
      <c r="B30" s="8" t="s">
        <v>64</v>
      </c>
      <c r="C30" s="8" t="s">
        <v>1273</v>
      </c>
      <c r="D30" s="8" t="s">
        <v>1274</v>
      </c>
      <c r="E30" s="44" t="s">
        <v>262</v>
      </c>
      <c r="F30" s="44" t="s">
        <v>263</v>
      </c>
      <c r="G30" s="45"/>
      <c r="H30" s="45"/>
      <c r="I30" s="45"/>
      <c r="J30" s="45"/>
      <c r="K30" s="44"/>
      <c r="L30" s="44"/>
      <c r="M30" s="46" t="str">
        <f t="shared" si="0"/>
        <v/>
      </c>
      <c r="N30" s="47"/>
    </row>
    <row r="31" spans="1:14" ht="46.05" customHeight="1">
      <c r="A31" s="11" t="s">
        <v>535</v>
      </c>
      <c r="B31" s="8" t="s">
        <v>64</v>
      </c>
      <c r="C31" s="8" t="s">
        <v>1273</v>
      </c>
      <c r="D31" s="8" t="s">
        <v>1275</v>
      </c>
      <c r="E31" s="44" t="s">
        <v>262</v>
      </c>
      <c r="F31" s="44" t="s">
        <v>263</v>
      </c>
      <c r="G31" s="45"/>
      <c r="H31" s="45"/>
      <c r="I31" s="45"/>
      <c r="J31" s="45"/>
      <c r="K31" s="44"/>
      <c r="L31" s="44"/>
      <c r="M31" s="46" t="str">
        <f t="shared" si="0"/>
        <v/>
      </c>
      <c r="N31" s="47"/>
    </row>
    <row r="32" spans="1:14" ht="46.05" customHeight="1">
      <c r="A32" s="11" t="s">
        <v>568</v>
      </c>
      <c r="B32" s="8" t="s">
        <v>64</v>
      </c>
      <c r="C32" s="8" t="s">
        <v>1273</v>
      </c>
      <c r="D32" s="8" t="s">
        <v>1276</v>
      </c>
      <c r="E32" s="44" t="s">
        <v>262</v>
      </c>
      <c r="F32" s="44" t="s">
        <v>263</v>
      </c>
      <c r="G32" s="45"/>
      <c r="H32" s="45"/>
      <c r="I32" s="45"/>
      <c r="J32" s="45"/>
      <c r="K32" s="44"/>
      <c r="L32" s="44"/>
      <c r="M32" s="46" t="str">
        <f t="shared" si="0"/>
        <v/>
      </c>
      <c r="N32" s="47"/>
    </row>
    <row r="33" spans="1:14" ht="46.05" customHeight="1">
      <c r="A33" s="11" t="s">
        <v>570</v>
      </c>
      <c r="B33" s="8" t="s">
        <v>64</v>
      </c>
      <c r="C33" s="8" t="s">
        <v>1273</v>
      </c>
      <c r="D33" s="8" t="s">
        <v>1277</v>
      </c>
      <c r="E33" s="44" t="s">
        <v>262</v>
      </c>
      <c r="F33" s="44" t="s">
        <v>263</v>
      </c>
      <c r="G33" s="45"/>
      <c r="H33" s="45"/>
      <c r="I33" s="45"/>
      <c r="J33" s="45"/>
      <c r="K33" s="44"/>
      <c r="L33" s="44"/>
      <c r="M33" s="46" t="str">
        <f t="shared" si="0"/>
        <v/>
      </c>
      <c r="N33" s="47"/>
    </row>
    <row r="34" spans="1:14" ht="46.05" customHeight="1">
      <c r="A34" s="11" t="s">
        <v>572</v>
      </c>
      <c r="B34" s="8" t="s">
        <v>64</v>
      </c>
      <c r="C34" s="8" t="s">
        <v>1273</v>
      </c>
      <c r="D34" s="8" t="s">
        <v>1278</v>
      </c>
      <c r="E34" s="44" t="s">
        <v>262</v>
      </c>
      <c r="F34" s="44" t="s">
        <v>263</v>
      </c>
      <c r="G34" s="45"/>
      <c r="H34" s="45"/>
      <c r="I34" s="45"/>
      <c r="J34" s="45"/>
      <c r="K34" s="44"/>
      <c r="L34" s="44"/>
      <c r="M34" s="46" t="str">
        <f t="shared" si="0"/>
        <v/>
      </c>
      <c r="N34" s="47"/>
    </row>
    <row r="35" spans="1:14" ht="46.05" customHeight="1">
      <c r="A35" s="11" t="s">
        <v>574</v>
      </c>
      <c r="B35" s="8" t="s">
        <v>64</v>
      </c>
      <c r="C35" s="8" t="s">
        <v>1273</v>
      </c>
      <c r="D35" s="8" t="s">
        <v>1279</v>
      </c>
      <c r="E35" s="44" t="s">
        <v>262</v>
      </c>
      <c r="F35" s="44" t="s">
        <v>263</v>
      </c>
      <c r="G35" s="45"/>
      <c r="H35" s="45"/>
      <c r="I35" s="45"/>
      <c r="J35" s="45"/>
      <c r="K35" s="44"/>
      <c r="L35" s="44"/>
      <c r="M35" s="46" t="str">
        <f t="shared" si="0"/>
        <v/>
      </c>
      <c r="N35" s="47"/>
    </row>
    <row r="36" spans="1:14" ht="46.05" customHeight="1">
      <c r="A36" s="11" t="s">
        <v>576</v>
      </c>
      <c r="B36" s="8" t="s">
        <v>64</v>
      </c>
      <c r="C36" s="8" t="s">
        <v>1273</v>
      </c>
      <c r="D36" s="8" t="s">
        <v>1280</v>
      </c>
      <c r="E36" s="44" t="s">
        <v>262</v>
      </c>
      <c r="F36" s="44" t="s">
        <v>263</v>
      </c>
      <c r="G36" s="45"/>
      <c r="H36" s="45"/>
      <c r="I36" s="45"/>
      <c r="J36" s="45"/>
      <c r="K36" s="44"/>
      <c r="L36" s="44"/>
      <c r="M36" s="46" t="str">
        <f t="shared" si="0"/>
        <v/>
      </c>
      <c r="N36" s="47"/>
    </row>
    <row r="37" spans="1:14" ht="46.05" customHeight="1">
      <c r="A37" s="11" t="s">
        <v>614</v>
      </c>
      <c r="B37" s="8" t="s">
        <v>64</v>
      </c>
      <c r="C37" s="8" t="s">
        <v>1273</v>
      </c>
      <c r="D37" s="8" t="s">
        <v>1281</v>
      </c>
      <c r="E37" s="44" t="s">
        <v>262</v>
      </c>
      <c r="F37" s="44" t="s">
        <v>263</v>
      </c>
      <c r="G37" s="45"/>
      <c r="H37" s="45"/>
      <c r="I37" s="45"/>
      <c r="J37" s="45"/>
      <c r="K37" s="44"/>
      <c r="L37" s="44"/>
      <c r="M37" s="46" t="str">
        <f t="shared" si="0"/>
        <v/>
      </c>
      <c r="N37" s="47"/>
    </row>
    <row r="38" spans="1:14" ht="46.05" customHeight="1">
      <c r="A38" s="11" t="s">
        <v>616</v>
      </c>
      <c r="B38" s="8" t="s">
        <v>64</v>
      </c>
      <c r="C38" s="8" t="s">
        <v>1273</v>
      </c>
      <c r="D38" s="8" t="s">
        <v>1282</v>
      </c>
      <c r="E38" s="44" t="s">
        <v>262</v>
      </c>
      <c r="F38" s="44" t="s">
        <v>263</v>
      </c>
      <c r="G38" s="45"/>
      <c r="H38" s="45"/>
      <c r="I38" s="45"/>
      <c r="J38" s="45"/>
      <c r="K38" s="44"/>
      <c r="L38" s="44"/>
      <c r="M38" s="46" t="str">
        <f t="shared" si="0"/>
        <v/>
      </c>
      <c r="N38" s="47"/>
    </row>
    <row r="39" spans="1:14" ht="46.05" customHeight="1">
      <c r="A39" s="11" t="s">
        <v>619</v>
      </c>
      <c r="B39" s="8" t="s">
        <v>64</v>
      </c>
      <c r="C39" s="8" t="s">
        <v>532</v>
      </c>
      <c r="D39" s="8" t="s">
        <v>1283</v>
      </c>
      <c r="E39" s="44" t="s">
        <v>262</v>
      </c>
      <c r="F39" s="44" t="s">
        <v>263</v>
      </c>
      <c r="G39" s="45"/>
      <c r="H39" s="45"/>
      <c r="I39" s="45"/>
      <c r="J39" s="45"/>
      <c r="K39" s="44"/>
      <c r="L39" s="44"/>
      <c r="M39" s="46" t="str">
        <f t="shared" si="0"/>
        <v/>
      </c>
      <c r="N39" s="47"/>
    </row>
    <row r="40" spans="1:14" ht="46.05" customHeight="1">
      <c r="A40" s="11" t="s">
        <v>622</v>
      </c>
      <c r="B40" s="8" t="s">
        <v>64</v>
      </c>
      <c r="C40" s="8" t="s">
        <v>532</v>
      </c>
      <c r="D40" s="8" t="s">
        <v>1284</v>
      </c>
      <c r="E40" s="44" t="s">
        <v>262</v>
      </c>
      <c r="F40" s="44" t="s">
        <v>263</v>
      </c>
      <c r="G40" s="45"/>
      <c r="H40" s="45"/>
      <c r="I40" s="45"/>
      <c r="J40" s="45"/>
      <c r="K40" s="44"/>
      <c r="L40" s="44"/>
      <c r="M40" s="46" t="str">
        <f t="shared" si="0"/>
        <v/>
      </c>
      <c r="N40" s="47"/>
    </row>
    <row r="41" spans="1:14" ht="46.05" customHeight="1">
      <c r="A41" s="11" t="s">
        <v>624</v>
      </c>
      <c r="B41" s="8" t="s">
        <v>64</v>
      </c>
      <c r="C41" s="8" t="s">
        <v>532</v>
      </c>
      <c r="D41" s="8" t="s">
        <v>1285</v>
      </c>
      <c r="E41" s="44" t="s">
        <v>262</v>
      </c>
      <c r="F41" s="44" t="s">
        <v>263</v>
      </c>
      <c r="G41" s="45"/>
      <c r="H41" s="45"/>
      <c r="I41" s="45"/>
      <c r="J41" s="45"/>
      <c r="K41" s="44"/>
      <c r="L41" s="44"/>
      <c r="M41" s="46" t="str">
        <f t="shared" si="0"/>
        <v/>
      </c>
      <c r="N41" s="47"/>
    </row>
    <row r="42" spans="1:14" ht="46.05" customHeight="1">
      <c r="A42" s="11" t="s">
        <v>626</v>
      </c>
      <c r="B42" s="8" t="s">
        <v>64</v>
      </c>
      <c r="C42" s="8" t="s">
        <v>532</v>
      </c>
      <c r="D42" s="8" t="s">
        <v>1286</v>
      </c>
      <c r="E42" s="44" t="s">
        <v>262</v>
      </c>
      <c r="F42" s="44" t="s">
        <v>263</v>
      </c>
      <c r="G42" s="45"/>
      <c r="H42" s="45"/>
      <c r="I42" s="45"/>
      <c r="J42" s="45"/>
      <c r="K42" s="44"/>
      <c r="L42" s="44"/>
      <c r="M42" s="46" t="str">
        <f t="shared" si="0"/>
        <v/>
      </c>
      <c r="N42" s="47"/>
    </row>
    <row r="43" spans="1:14" ht="46.05" customHeight="1">
      <c r="A43" s="11" t="s">
        <v>628</v>
      </c>
      <c r="B43" s="8" t="s">
        <v>64</v>
      </c>
      <c r="C43" s="8" t="s">
        <v>532</v>
      </c>
      <c r="D43" s="8" t="s">
        <v>1287</v>
      </c>
      <c r="E43" s="44" t="s">
        <v>262</v>
      </c>
      <c r="F43" s="44" t="s">
        <v>263</v>
      </c>
      <c r="G43" s="45"/>
      <c r="H43" s="45"/>
      <c r="I43" s="45"/>
      <c r="J43" s="45"/>
      <c r="K43" s="44"/>
      <c r="L43" s="44"/>
      <c r="M43" s="46" t="str">
        <f t="shared" si="0"/>
        <v/>
      </c>
      <c r="N43" s="47"/>
    </row>
    <row r="44" spans="1:14" ht="46.05" customHeight="1">
      <c r="A44" s="11" t="s">
        <v>630</v>
      </c>
      <c r="B44" s="8" t="s">
        <v>64</v>
      </c>
      <c r="C44" s="8" t="s">
        <v>532</v>
      </c>
      <c r="D44" s="8" t="s">
        <v>1288</v>
      </c>
      <c r="E44" s="44" t="s">
        <v>262</v>
      </c>
      <c r="F44" s="44" t="s">
        <v>263</v>
      </c>
      <c r="G44" s="45"/>
      <c r="H44" s="45"/>
      <c r="I44" s="45"/>
      <c r="J44" s="45"/>
      <c r="K44" s="44"/>
      <c r="L44" s="44"/>
      <c r="M44" s="46" t="str">
        <f t="shared" si="0"/>
        <v/>
      </c>
      <c r="N44" s="47"/>
    </row>
    <row r="45" spans="1:14" ht="46.05" customHeight="1">
      <c r="A45" s="11" t="s">
        <v>632</v>
      </c>
      <c r="B45" s="8" t="s">
        <v>64</v>
      </c>
      <c r="C45" s="8" t="s">
        <v>532</v>
      </c>
      <c r="D45" s="8" t="s">
        <v>1289</v>
      </c>
      <c r="E45" s="44" t="s">
        <v>262</v>
      </c>
      <c r="F45" s="44" t="s">
        <v>263</v>
      </c>
      <c r="G45" s="45"/>
      <c r="H45" s="45"/>
      <c r="I45" s="45"/>
      <c r="J45" s="45"/>
      <c r="K45" s="44"/>
      <c r="L45" s="44"/>
      <c r="M45" s="46" t="str">
        <f t="shared" si="0"/>
        <v/>
      </c>
      <c r="N45" s="47"/>
    </row>
    <row r="46" spans="1:14" ht="46.05" customHeight="1">
      <c r="A46" s="12" t="s">
        <v>634</v>
      </c>
      <c r="B46" s="13" t="s">
        <v>64</v>
      </c>
      <c r="C46" s="13" t="s">
        <v>532</v>
      </c>
      <c r="D46" s="13" t="s">
        <v>1290</v>
      </c>
      <c r="E46" s="48" t="s">
        <v>262</v>
      </c>
      <c r="F46" s="48" t="s">
        <v>263</v>
      </c>
      <c r="G46" s="49"/>
      <c r="H46" s="49"/>
      <c r="I46" s="49"/>
      <c r="J46" s="49"/>
      <c r="K46" s="48"/>
      <c r="L46" s="48"/>
      <c r="M46" s="50" t="str">
        <f t="shared" si="0"/>
        <v/>
      </c>
      <c r="N46" s="51"/>
    </row>
  </sheetData>
  <sheetProtection algorithmName="SHA-512" hashValue="dr/BqiUFN5cX4LMh2XomZeltAGzIVhFMWVQfHLaIqNP7IomzanlXeZPszhO3Y2uK+5jalf1h8cBn2wkjPcEiww==" saltValue="8vB9LCCcnKcn3PMkX0kz6g==" spinCount="100000" sheet="1" objects="1" scenarios="1" selectLockedCells="1"/>
  <mergeCells count="2">
    <mergeCell ref="A1:N2"/>
    <mergeCell ref="A3:N3"/>
  </mergeCells>
  <conditionalFormatting sqref="E8:E46">
    <cfRule type="containsText" dxfId="62" priority="4" operator="containsText" text="Alta"/>
    <cfRule type="containsText" dxfId="61" priority="5" operator="containsText" text="Média"/>
    <cfRule type="containsText" dxfId="60" priority="6" operator="containsText" text="Baixa"/>
  </conditionalFormatting>
  <conditionalFormatting sqref="F8:F46">
    <cfRule type="containsText" dxfId="59" priority="1" operator="containsText" text="Concluído"/>
    <cfRule type="containsText" dxfId="58" priority="2" operator="containsText" text="Em estudo"/>
    <cfRule type="containsText" dxfId="57" priority="3" operator="containsText" text="Não iniciado"/>
  </conditionalFormatting>
  <conditionalFormatting sqref="M8:M46">
    <cfRule type="expression" dxfId="56" priority="7">
      <formula>AND($M8&lt;&gt;"",$M8&lt;0.6)</formula>
    </cfRule>
    <cfRule type="expression" dxfId="55" priority="8">
      <formula>AND($M8&lt;&gt;"",$M8&gt;=0.6,$M8&lt;0.8)</formula>
    </cfRule>
    <cfRule type="expression" dxfId="54" priority="9">
      <formula>AND($M8&lt;&gt;"",$M8&gt;=0.8)</formula>
    </cfRule>
  </conditionalFormatting>
  <dataValidations count="3">
    <dataValidation type="list" sqref="E8:E46" xr:uid="{00000000-0002-0000-0E00-000000000000}">
      <formula1>"Alta,Média,Baixa"</formula1>
    </dataValidation>
    <dataValidation type="list" sqref="F8:F46" xr:uid="{00000000-0002-0000-0E00-000001000000}">
      <formula1>"Não iniciado,Em estudo,Concluído"</formula1>
    </dataValidation>
    <dataValidation type="whole" sqref="K8:L46" xr:uid="{00000000-0002-0000-0E00-000002000000}">
      <formula1>0</formula1>
      <formula2>10000</formula2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27"/>
  <sheetViews>
    <sheetView showGridLines="0" topLeftCell="D1" workbookViewId="0">
      <selection activeCell="E8" sqref="E8"/>
    </sheetView>
  </sheetViews>
  <sheetFormatPr defaultRowHeight="13.8"/>
  <cols>
    <col min="1" max="1" width="10" customWidth="1"/>
    <col min="2" max="2" width="26" customWidth="1"/>
    <col min="3" max="3" width="34" customWidth="1"/>
    <col min="4" max="4" width="78" customWidth="1"/>
    <col min="5" max="5" width="12" customWidth="1"/>
    <col min="6" max="6" width="15" customWidth="1"/>
    <col min="7" max="10" width="13" customWidth="1"/>
    <col min="11" max="11" width="11" customWidth="1"/>
    <col min="12" max="12" width="10" customWidth="1"/>
    <col min="13" max="13" width="12" customWidth="1"/>
    <col min="14" max="14" width="30" customWidth="1"/>
  </cols>
  <sheetData>
    <row r="1" spans="1:14" ht="30" customHeight="1">
      <c r="A1" s="73" t="s">
        <v>1491</v>
      </c>
      <c r="B1" s="73" t="s">
        <v>1291</v>
      </c>
      <c r="C1" s="73" t="s">
        <v>1291</v>
      </c>
      <c r="D1" s="73" t="s">
        <v>1291</v>
      </c>
      <c r="E1" s="73" t="s">
        <v>1291</v>
      </c>
      <c r="F1" s="73" t="s">
        <v>1291</v>
      </c>
      <c r="G1" s="73" t="s">
        <v>1291</v>
      </c>
      <c r="H1" s="73" t="s">
        <v>1291</v>
      </c>
      <c r="I1" s="73" t="s">
        <v>1291</v>
      </c>
      <c r="J1" s="73" t="s">
        <v>1291</v>
      </c>
      <c r="K1" s="73" t="s">
        <v>1291</v>
      </c>
      <c r="L1" s="73" t="s">
        <v>1291</v>
      </c>
      <c r="M1" s="73" t="s">
        <v>1291</v>
      </c>
      <c r="N1" s="73" t="s">
        <v>1291</v>
      </c>
    </row>
    <row r="2" spans="1:14" ht="30" customHeight="1">
      <c r="A2" s="73" t="s">
        <v>1291</v>
      </c>
      <c r="B2" s="73" t="s">
        <v>1291</v>
      </c>
      <c r="C2" s="73" t="s">
        <v>1291</v>
      </c>
      <c r="D2" s="73" t="s">
        <v>1291</v>
      </c>
      <c r="E2" s="73" t="s">
        <v>1291</v>
      </c>
      <c r="F2" s="73" t="s">
        <v>1291</v>
      </c>
      <c r="G2" s="73" t="s">
        <v>1291</v>
      </c>
      <c r="H2" s="73" t="s">
        <v>1291</v>
      </c>
      <c r="I2" s="73" t="s">
        <v>1291</v>
      </c>
      <c r="J2" s="73" t="s">
        <v>1291</v>
      </c>
      <c r="K2" s="73" t="s">
        <v>1291</v>
      </c>
      <c r="L2" s="73" t="s">
        <v>1291</v>
      </c>
      <c r="M2" s="73" t="s">
        <v>1291</v>
      </c>
      <c r="N2" s="73" t="s">
        <v>1291</v>
      </c>
    </row>
    <row r="3" spans="1:14" ht="28.05" customHeight="1">
      <c r="A3" s="74" t="s">
        <v>482</v>
      </c>
      <c r="B3" s="74" t="s">
        <v>482</v>
      </c>
      <c r="C3" s="74" t="s">
        <v>482</v>
      </c>
      <c r="D3" s="74" t="s">
        <v>482</v>
      </c>
      <c r="E3" s="74" t="s">
        <v>482</v>
      </c>
      <c r="F3" s="74" t="s">
        <v>482</v>
      </c>
      <c r="G3" s="74" t="s">
        <v>482</v>
      </c>
      <c r="H3" s="74" t="s">
        <v>482</v>
      </c>
      <c r="I3" s="74" t="s">
        <v>482</v>
      </c>
      <c r="J3" s="74" t="s">
        <v>482</v>
      </c>
      <c r="K3" s="74" t="s">
        <v>482</v>
      </c>
      <c r="L3" s="74" t="s">
        <v>482</v>
      </c>
      <c r="M3" s="74" t="s">
        <v>482</v>
      </c>
      <c r="N3" s="74" t="s">
        <v>482</v>
      </c>
    </row>
    <row r="5" spans="1:14">
      <c r="A5" s="1" t="s">
        <v>56</v>
      </c>
      <c r="B5" s="1"/>
      <c r="C5" s="1" t="s">
        <v>54</v>
      </c>
      <c r="D5" s="1"/>
      <c r="E5" s="1" t="s">
        <v>55</v>
      </c>
      <c r="F5" s="1"/>
      <c r="G5" s="1" t="s">
        <v>244</v>
      </c>
      <c r="H5" s="1"/>
      <c r="I5" s="1" t="s">
        <v>245</v>
      </c>
      <c r="J5" s="1"/>
      <c r="K5" s="1" t="s">
        <v>246</v>
      </c>
      <c r="L5" s="1"/>
    </row>
    <row r="6" spans="1:14" ht="15.6">
      <c r="A6" s="3">
        <f>IFERROR(COUNTIF(F8:F27,"Concluído")/COUNTA(D8:D27),0)</f>
        <v>0</v>
      </c>
      <c r="B6" s="2"/>
      <c r="C6" s="2">
        <f>COUNTA(D8:D27)</f>
        <v>20</v>
      </c>
      <c r="D6" s="2"/>
      <c r="E6" s="2">
        <f>COUNTIF(F8:F27,"Concluído")</f>
        <v>0</v>
      </c>
      <c r="F6" s="2"/>
      <c r="G6" s="2">
        <f>SUM(K8:K27)</f>
        <v>0</v>
      </c>
      <c r="H6" s="2"/>
      <c r="I6" s="2">
        <f>SUM(L8:L27)</f>
        <v>0</v>
      </c>
      <c r="J6" s="2"/>
      <c r="K6" s="3">
        <f>IFERROR(I6/G6,0)</f>
        <v>0</v>
      </c>
      <c r="L6" s="2"/>
    </row>
    <row r="7" spans="1:14" ht="31.95" customHeight="1">
      <c r="A7" s="9" t="s">
        <v>247</v>
      </c>
      <c r="B7" s="10" t="s">
        <v>248</v>
      </c>
      <c r="C7" s="10" t="s">
        <v>249</v>
      </c>
      <c r="D7" s="10" t="s">
        <v>250</v>
      </c>
      <c r="E7" s="10" t="s">
        <v>251</v>
      </c>
      <c r="F7" s="10" t="s">
        <v>252</v>
      </c>
      <c r="G7" s="10" t="s">
        <v>253</v>
      </c>
      <c r="H7" s="10" t="s">
        <v>254</v>
      </c>
      <c r="I7" s="10" t="s">
        <v>255</v>
      </c>
      <c r="J7" s="10" t="s">
        <v>256</v>
      </c>
      <c r="K7" s="10" t="s">
        <v>53</v>
      </c>
      <c r="L7" s="10" t="s">
        <v>245</v>
      </c>
      <c r="M7" s="10" t="s">
        <v>257</v>
      </c>
      <c r="N7" s="10" t="s">
        <v>258</v>
      </c>
    </row>
    <row r="8" spans="1:14" ht="46.05" customHeight="1">
      <c r="A8" s="11" t="s">
        <v>483</v>
      </c>
      <c r="B8" s="8" t="s">
        <v>65</v>
      </c>
      <c r="C8" s="8" t="s">
        <v>260</v>
      </c>
      <c r="D8" s="8" t="s">
        <v>1292</v>
      </c>
      <c r="E8" s="44" t="s">
        <v>262</v>
      </c>
      <c r="F8" s="44" t="s">
        <v>263</v>
      </c>
      <c r="G8" s="45"/>
      <c r="H8" s="45"/>
      <c r="I8" s="45"/>
      <c r="J8" s="45"/>
      <c r="K8" s="44"/>
      <c r="L8" s="44"/>
      <c r="M8" s="46" t="str">
        <f t="shared" ref="M8:M27" si="0">IF(OR(K8="",L8=""),"",IFERROR(L8/K8,0))</f>
        <v/>
      </c>
      <c r="N8" s="47"/>
    </row>
    <row r="9" spans="1:14" ht="46.05" customHeight="1">
      <c r="A9" s="11" t="s">
        <v>486</v>
      </c>
      <c r="B9" s="8" t="s">
        <v>65</v>
      </c>
      <c r="C9" s="8" t="s">
        <v>532</v>
      </c>
      <c r="D9" s="8" t="s">
        <v>1293</v>
      </c>
      <c r="E9" s="44" t="s">
        <v>262</v>
      </c>
      <c r="F9" s="44" t="s">
        <v>263</v>
      </c>
      <c r="G9" s="45"/>
      <c r="H9" s="45"/>
      <c r="I9" s="45"/>
      <c r="J9" s="45"/>
      <c r="K9" s="44"/>
      <c r="L9" s="44"/>
      <c r="M9" s="46" t="str">
        <f t="shared" si="0"/>
        <v/>
      </c>
      <c r="N9" s="47"/>
    </row>
    <row r="10" spans="1:14" ht="46.05" customHeight="1">
      <c r="A10" s="11" t="s">
        <v>488</v>
      </c>
      <c r="B10" s="8" t="s">
        <v>65</v>
      </c>
      <c r="C10" s="8" t="s">
        <v>532</v>
      </c>
      <c r="D10" s="8" t="s">
        <v>1294</v>
      </c>
      <c r="E10" s="44" t="s">
        <v>262</v>
      </c>
      <c r="F10" s="44" t="s">
        <v>263</v>
      </c>
      <c r="G10" s="45"/>
      <c r="H10" s="45"/>
      <c r="I10" s="45"/>
      <c r="J10" s="45"/>
      <c r="K10" s="44"/>
      <c r="L10" s="44"/>
      <c r="M10" s="46" t="str">
        <f t="shared" si="0"/>
        <v/>
      </c>
      <c r="N10" s="47"/>
    </row>
    <row r="11" spans="1:14" ht="46.05" customHeight="1">
      <c r="A11" s="11" t="s">
        <v>490</v>
      </c>
      <c r="B11" s="8" t="s">
        <v>65</v>
      </c>
      <c r="C11" s="8" t="s">
        <v>532</v>
      </c>
      <c r="D11" s="8" t="s">
        <v>1295</v>
      </c>
      <c r="E11" s="44" t="s">
        <v>262</v>
      </c>
      <c r="F11" s="44" t="s">
        <v>263</v>
      </c>
      <c r="G11" s="45"/>
      <c r="H11" s="45"/>
      <c r="I11" s="45"/>
      <c r="J11" s="45"/>
      <c r="K11" s="44"/>
      <c r="L11" s="44"/>
      <c r="M11" s="46" t="str">
        <f t="shared" si="0"/>
        <v/>
      </c>
      <c r="N11" s="47"/>
    </row>
    <row r="12" spans="1:14" ht="46.05" customHeight="1">
      <c r="A12" s="11" t="s">
        <v>493</v>
      </c>
      <c r="B12" s="8" t="s">
        <v>65</v>
      </c>
      <c r="C12" s="8" t="s">
        <v>532</v>
      </c>
      <c r="D12" s="8" t="s">
        <v>1296</v>
      </c>
      <c r="E12" s="44" t="s">
        <v>262</v>
      </c>
      <c r="F12" s="44" t="s">
        <v>263</v>
      </c>
      <c r="G12" s="45"/>
      <c r="H12" s="45"/>
      <c r="I12" s="45"/>
      <c r="J12" s="45"/>
      <c r="K12" s="44"/>
      <c r="L12" s="44"/>
      <c r="M12" s="46" t="str">
        <f t="shared" si="0"/>
        <v/>
      </c>
      <c r="N12" s="47"/>
    </row>
    <row r="13" spans="1:14" ht="46.05" customHeight="1">
      <c r="A13" s="11" t="s">
        <v>496</v>
      </c>
      <c r="B13" s="8" t="s">
        <v>65</v>
      </c>
      <c r="C13" s="8" t="s">
        <v>532</v>
      </c>
      <c r="D13" s="8" t="s">
        <v>1297</v>
      </c>
      <c r="E13" s="44" t="s">
        <v>262</v>
      </c>
      <c r="F13" s="44" t="s">
        <v>263</v>
      </c>
      <c r="G13" s="45"/>
      <c r="H13" s="45"/>
      <c r="I13" s="45"/>
      <c r="J13" s="45"/>
      <c r="K13" s="44"/>
      <c r="L13" s="44"/>
      <c r="M13" s="46" t="str">
        <f t="shared" si="0"/>
        <v/>
      </c>
      <c r="N13" s="47"/>
    </row>
    <row r="14" spans="1:14" ht="46.05" customHeight="1">
      <c r="A14" s="11" t="s">
        <v>498</v>
      </c>
      <c r="B14" s="8" t="s">
        <v>65</v>
      </c>
      <c r="C14" s="8" t="s">
        <v>532</v>
      </c>
      <c r="D14" s="8" t="s">
        <v>1298</v>
      </c>
      <c r="E14" s="44" t="s">
        <v>262</v>
      </c>
      <c r="F14" s="44" t="s">
        <v>263</v>
      </c>
      <c r="G14" s="45"/>
      <c r="H14" s="45"/>
      <c r="I14" s="45"/>
      <c r="J14" s="45"/>
      <c r="K14" s="44"/>
      <c r="L14" s="44"/>
      <c r="M14" s="46" t="str">
        <f t="shared" si="0"/>
        <v/>
      </c>
      <c r="N14" s="47"/>
    </row>
    <row r="15" spans="1:14" ht="46.05" customHeight="1">
      <c r="A15" s="11" t="s">
        <v>500</v>
      </c>
      <c r="B15" s="8" t="s">
        <v>65</v>
      </c>
      <c r="C15" s="8" t="s">
        <v>532</v>
      </c>
      <c r="D15" s="8" t="s">
        <v>1299</v>
      </c>
      <c r="E15" s="44" t="s">
        <v>262</v>
      </c>
      <c r="F15" s="44" t="s">
        <v>263</v>
      </c>
      <c r="G15" s="45"/>
      <c r="H15" s="45"/>
      <c r="I15" s="45"/>
      <c r="J15" s="45"/>
      <c r="K15" s="44"/>
      <c r="L15" s="44"/>
      <c r="M15" s="46" t="str">
        <f t="shared" si="0"/>
        <v/>
      </c>
      <c r="N15" s="47"/>
    </row>
    <row r="16" spans="1:14" ht="46.05" customHeight="1">
      <c r="A16" s="11" t="s">
        <v>502</v>
      </c>
      <c r="B16" s="8" t="s">
        <v>65</v>
      </c>
      <c r="C16" s="8" t="s">
        <v>532</v>
      </c>
      <c r="D16" s="8" t="s">
        <v>1300</v>
      </c>
      <c r="E16" s="44" t="s">
        <v>262</v>
      </c>
      <c r="F16" s="44" t="s">
        <v>263</v>
      </c>
      <c r="G16" s="45"/>
      <c r="H16" s="45"/>
      <c r="I16" s="45"/>
      <c r="J16" s="45"/>
      <c r="K16" s="44"/>
      <c r="L16" s="44"/>
      <c r="M16" s="46" t="str">
        <f t="shared" si="0"/>
        <v/>
      </c>
      <c r="N16" s="47"/>
    </row>
    <row r="17" spans="1:14" ht="46.05" customHeight="1">
      <c r="A17" s="11" t="s">
        <v>504</v>
      </c>
      <c r="B17" s="8" t="s">
        <v>65</v>
      </c>
      <c r="C17" s="8" t="s">
        <v>1301</v>
      </c>
      <c r="D17" s="8" t="s">
        <v>1302</v>
      </c>
      <c r="E17" s="44" t="s">
        <v>262</v>
      </c>
      <c r="F17" s="44" t="s">
        <v>263</v>
      </c>
      <c r="G17" s="45"/>
      <c r="H17" s="45"/>
      <c r="I17" s="45"/>
      <c r="J17" s="45"/>
      <c r="K17" s="44"/>
      <c r="L17" s="44"/>
      <c r="M17" s="46" t="str">
        <f t="shared" si="0"/>
        <v/>
      </c>
      <c r="N17" s="47"/>
    </row>
    <row r="18" spans="1:14" ht="46.05" customHeight="1">
      <c r="A18" s="11" t="s">
        <v>506</v>
      </c>
      <c r="B18" s="8" t="s">
        <v>65</v>
      </c>
      <c r="C18" s="8" t="s">
        <v>1303</v>
      </c>
      <c r="D18" s="8" t="s">
        <v>1304</v>
      </c>
      <c r="E18" s="44" t="s">
        <v>262</v>
      </c>
      <c r="F18" s="44" t="s">
        <v>263</v>
      </c>
      <c r="G18" s="45"/>
      <c r="H18" s="45"/>
      <c r="I18" s="45"/>
      <c r="J18" s="45"/>
      <c r="K18" s="44"/>
      <c r="L18" s="44"/>
      <c r="M18" s="46" t="str">
        <f t="shared" si="0"/>
        <v/>
      </c>
      <c r="N18" s="47"/>
    </row>
    <row r="19" spans="1:14" ht="46.05" customHeight="1">
      <c r="A19" s="11" t="s">
        <v>509</v>
      </c>
      <c r="B19" s="8" t="s">
        <v>65</v>
      </c>
      <c r="C19" s="8" t="s">
        <v>1303</v>
      </c>
      <c r="D19" s="8" t="s">
        <v>1305</v>
      </c>
      <c r="E19" s="44" t="s">
        <v>262</v>
      </c>
      <c r="F19" s="44" t="s">
        <v>263</v>
      </c>
      <c r="G19" s="45"/>
      <c r="H19" s="45"/>
      <c r="I19" s="45"/>
      <c r="J19" s="45"/>
      <c r="K19" s="44"/>
      <c r="L19" s="44"/>
      <c r="M19" s="46" t="str">
        <f t="shared" si="0"/>
        <v/>
      </c>
      <c r="N19" s="47"/>
    </row>
    <row r="20" spans="1:14" ht="46.05" customHeight="1">
      <c r="A20" s="11" t="s">
        <v>511</v>
      </c>
      <c r="B20" s="8" t="s">
        <v>65</v>
      </c>
      <c r="C20" s="8" t="s">
        <v>532</v>
      </c>
      <c r="D20" s="8" t="s">
        <v>65</v>
      </c>
      <c r="E20" s="44" t="s">
        <v>262</v>
      </c>
      <c r="F20" s="44" t="s">
        <v>263</v>
      </c>
      <c r="G20" s="45"/>
      <c r="H20" s="45"/>
      <c r="I20" s="45"/>
      <c r="J20" s="45"/>
      <c r="K20" s="44"/>
      <c r="L20" s="44"/>
      <c r="M20" s="46" t="str">
        <f t="shared" si="0"/>
        <v/>
      </c>
      <c r="N20" s="47"/>
    </row>
    <row r="21" spans="1:14" ht="46.05" customHeight="1">
      <c r="A21" s="11" t="s">
        <v>513</v>
      </c>
      <c r="B21" s="8" t="s">
        <v>65</v>
      </c>
      <c r="C21" s="8" t="s">
        <v>532</v>
      </c>
      <c r="D21" s="8" t="s">
        <v>1306</v>
      </c>
      <c r="E21" s="44" t="s">
        <v>262</v>
      </c>
      <c r="F21" s="44" t="s">
        <v>263</v>
      </c>
      <c r="G21" s="45"/>
      <c r="H21" s="45"/>
      <c r="I21" s="45"/>
      <c r="J21" s="45"/>
      <c r="K21" s="44"/>
      <c r="L21" s="44"/>
      <c r="M21" s="46" t="str">
        <f t="shared" si="0"/>
        <v/>
      </c>
      <c r="N21" s="47"/>
    </row>
    <row r="22" spans="1:14" ht="46.05" customHeight="1">
      <c r="A22" s="11" t="s">
        <v>515</v>
      </c>
      <c r="B22" s="8" t="s">
        <v>65</v>
      </c>
      <c r="C22" s="8" t="s">
        <v>532</v>
      </c>
      <c r="D22" s="8" t="s">
        <v>1307</v>
      </c>
      <c r="E22" s="44" t="s">
        <v>262</v>
      </c>
      <c r="F22" s="44" t="s">
        <v>263</v>
      </c>
      <c r="G22" s="45"/>
      <c r="H22" s="45"/>
      <c r="I22" s="45"/>
      <c r="J22" s="45"/>
      <c r="K22" s="44"/>
      <c r="L22" s="44"/>
      <c r="M22" s="46" t="str">
        <f t="shared" si="0"/>
        <v/>
      </c>
      <c r="N22" s="47"/>
    </row>
    <row r="23" spans="1:14" ht="46.05" customHeight="1">
      <c r="A23" s="11" t="s">
        <v>518</v>
      </c>
      <c r="B23" s="8" t="s">
        <v>65</v>
      </c>
      <c r="C23" s="8" t="s">
        <v>532</v>
      </c>
      <c r="D23" s="8" t="s">
        <v>1308</v>
      </c>
      <c r="E23" s="44" t="s">
        <v>262</v>
      </c>
      <c r="F23" s="44" t="s">
        <v>263</v>
      </c>
      <c r="G23" s="45"/>
      <c r="H23" s="45"/>
      <c r="I23" s="45"/>
      <c r="J23" s="45"/>
      <c r="K23" s="44"/>
      <c r="L23" s="44"/>
      <c r="M23" s="46" t="str">
        <f t="shared" si="0"/>
        <v/>
      </c>
      <c r="N23" s="47"/>
    </row>
    <row r="24" spans="1:14" ht="46.05" customHeight="1">
      <c r="A24" s="11" t="s">
        <v>520</v>
      </c>
      <c r="B24" s="8" t="s">
        <v>65</v>
      </c>
      <c r="C24" s="8" t="s">
        <v>532</v>
      </c>
      <c r="D24" s="8" t="s">
        <v>953</v>
      </c>
      <c r="E24" s="44" t="s">
        <v>262</v>
      </c>
      <c r="F24" s="44" t="s">
        <v>263</v>
      </c>
      <c r="G24" s="45"/>
      <c r="H24" s="45"/>
      <c r="I24" s="45"/>
      <c r="J24" s="45"/>
      <c r="K24" s="44"/>
      <c r="L24" s="44"/>
      <c r="M24" s="46" t="str">
        <f t="shared" si="0"/>
        <v/>
      </c>
      <c r="N24" s="47"/>
    </row>
    <row r="25" spans="1:14" ht="46.05" customHeight="1">
      <c r="A25" s="11" t="s">
        <v>522</v>
      </c>
      <c r="B25" s="8" t="s">
        <v>65</v>
      </c>
      <c r="C25" s="8" t="s">
        <v>532</v>
      </c>
      <c r="D25" s="8" t="s">
        <v>1011</v>
      </c>
      <c r="E25" s="44" t="s">
        <v>262</v>
      </c>
      <c r="F25" s="44" t="s">
        <v>263</v>
      </c>
      <c r="G25" s="45"/>
      <c r="H25" s="45"/>
      <c r="I25" s="45"/>
      <c r="J25" s="45"/>
      <c r="K25" s="44"/>
      <c r="L25" s="44"/>
      <c r="M25" s="46" t="str">
        <f t="shared" si="0"/>
        <v/>
      </c>
      <c r="N25" s="47"/>
    </row>
    <row r="26" spans="1:14" ht="46.05" customHeight="1">
      <c r="A26" s="11" t="s">
        <v>525</v>
      </c>
      <c r="B26" s="8" t="s">
        <v>65</v>
      </c>
      <c r="C26" s="8" t="s">
        <v>532</v>
      </c>
      <c r="D26" s="8" t="s">
        <v>1038</v>
      </c>
      <c r="E26" s="44" t="s">
        <v>262</v>
      </c>
      <c r="F26" s="44" t="s">
        <v>263</v>
      </c>
      <c r="G26" s="45"/>
      <c r="H26" s="45"/>
      <c r="I26" s="45"/>
      <c r="J26" s="45"/>
      <c r="K26" s="44"/>
      <c r="L26" s="44"/>
      <c r="M26" s="46" t="str">
        <f t="shared" si="0"/>
        <v/>
      </c>
      <c r="N26" s="47"/>
    </row>
    <row r="27" spans="1:14" ht="46.05" customHeight="1">
      <c r="A27" s="12" t="s">
        <v>527</v>
      </c>
      <c r="B27" s="13" t="s">
        <v>65</v>
      </c>
      <c r="C27" s="13" t="s">
        <v>532</v>
      </c>
      <c r="D27" s="13" t="s">
        <v>1309</v>
      </c>
      <c r="E27" s="48" t="s">
        <v>262</v>
      </c>
      <c r="F27" s="48" t="s">
        <v>263</v>
      </c>
      <c r="G27" s="49"/>
      <c r="H27" s="49"/>
      <c r="I27" s="49"/>
      <c r="J27" s="49"/>
      <c r="K27" s="48"/>
      <c r="L27" s="48"/>
      <c r="M27" s="50" t="str">
        <f t="shared" si="0"/>
        <v/>
      </c>
      <c r="N27" s="51"/>
    </row>
  </sheetData>
  <sheetProtection algorithmName="SHA-512" hashValue="d7TYT3hKYOVIe3PBiqlYLUU38nq6YHelO1sujPf48nbuvTCJdfwYX8HbM9invUEuNrsQuNEevcc/KGL5g0KzKQ==" saltValue="VkveHWWxOkxC5KavutnN0Q==" spinCount="100000" sheet="1" objects="1" scenarios="1" selectLockedCells="1"/>
  <mergeCells count="2">
    <mergeCell ref="A1:N2"/>
    <mergeCell ref="A3:N3"/>
  </mergeCells>
  <conditionalFormatting sqref="E8:E27">
    <cfRule type="containsText" dxfId="53" priority="4" operator="containsText" text="Alta"/>
    <cfRule type="containsText" dxfId="52" priority="5" operator="containsText" text="Média"/>
    <cfRule type="containsText" dxfId="51" priority="6" operator="containsText" text="Baixa"/>
  </conditionalFormatting>
  <conditionalFormatting sqref="F8:F27">
    <cfRule type="containsText" dxfId="50" priority="1" operator="containsText" text="Concluído"/>
    <cfRule type="containsText" dxfId="49" priority="2" operator="containsText" text="Em estudo"/>
    <cfRule type="containsText" dxfId="48" priority="3" operator="containsText" text="Não iniciado"/>
  </conditionalFormatting>
  <conditionalFormatting sqref="M8:M27">
    <cfRule type="expression" dxfId="47" priority="7">
      <formula>AND($M8&lt;&gt;"",$M8&lt;0.6)</formula>
    </cfRule>
    <cfRule type="expression" dxfId="46" priority="8">
      <formula>AND($M8&lt;&gt;"",$M8&gt;=0.6,$M8&lt;0.8)</formula>
    </cfRule>
    <cfRule type="expression" dxfId="45" priority="9">
      <formula>AND($M8&lt;&gt;"",$M8&gt;=0.8)</formula>
    </cfRule>
  </conditionalFormatting>
  <dataValidations count="3">
    <dataValidation type="list" sqref="E8:E27" xr:uid="{00000000-0002-0000-0F00-000000000000}">
      <formula1>"Alta,Média,Baixa"</formula1>
    </dataValidation>
    <dataValidation type="list" sqref="F8:F27" xr:uid="{00000000-0002-0000-0F00-000001000000}">
      <formula1>"Não iniciado,Em estudo,Concluído"</formula1>
    </dataValidation>
    <dataValidation type="whole" sqref="K8:L27" xr:uid="{00000000-0002-0000-0F00-000002000000}">
      <formula1>0</formula1>
      <formula2>10000</formula2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25"/>
  <sheetViews>
    <sheetView showGridLines="0" topLeftCell="D1" workbookViewId="0">
      <selection activeCell="E8" sqref="E8"/>
    </sheetView>
  </sheetViews>
  <sheetFormatPr defaultRowHeight="13.8"/>
  <cols>
    <col min="1" max="1" width="10" customWidth="1"/>
    <col min="2" max="2" width="26" customWidth="1"/>
    <col min="3" max="3" width="34" customWidth="1"/>
    <col min="4" max="4" width="78" customWidth="1"/>
    <col min="5" max="5" width="12" customWidth="1"/>
    <col min="6" max="6" width="15" customWidth="1"/>
    <col min="7" max="10" width="13" customWidth="1"/>
    <col min="11" max="11" width="11" customWidth="1"/>
    <col min="12" max="12" width="10" customWidth="1"/>
    <col min="13" max="13" width="12" customWidth="1"/>
    <col min="14" max="14" width="30" customWidth="1"/>
  </cols>
  <sheetData>
    <row r="1" spans="1:14" ht="30" customHeight="1">
      <c r="A1" s="73" t="s">
        <v>1492</v>
      </c>
      <c r="B1" s="73" t="s">
        <v>1310</v>
      </c>
      <c r="C1" s="73" t="s">
        <v>1310</v>
      </c>
      <c r="D1" s="73" t="s">
        <v>1310</v>
      </c>
      <c r="E1" s="73" t="s">
        <v>1310</v>
      </c>
      <c r="F1" s="73" t="s">
        <v>1310</v>
      </c>
      <c r="G1" s="73" t="s">
        <v>1310</v>
      </c>
      <c r="H1" s="73" t="s">
        <v>1310</v>
      </c>
      <c r="I1" s="73" t="s">
        <v>1310</v>
      </c>
      <c r="J1" s="73" t="s">
        <v>1310</v>
      </c>
      <c r="K1" s="73" t="s">
        <v>1310</v>
      </c>
      <c r="L1" s="73" t="s">
        <v>1310</v>
      </c>
      <c r="M1" s="73" t="s">
        <v>1310</v>
      </c>
      <c r="N1" s="73" t="s">
        <v>1310</v>
      </c>
    </row>
    <row r="2" spans="1:14" ht="30" customHeight="1">
      <c r="A2" s="73" t="s">
        <v>1310</v>
      </c>
      <c r="B2" s="73" t="s">
        <v>1310</v>
      </c>
      <c r="C2" s="73" t="s">
        <v>1310</v>
      </c>
      <c r="D2" s="73" t="s">
        <v>1310</v>
      </c>
      <c r="E2" s="73" t="s">
        <v>1310</v>
      </c>
      <c r="F2" s="73" t="s">
        <v>1310</v>
      </c>
      <c r="G2" s="73" t="s">
        <v>1310</v>
      </c>
      <c r="H2" s="73" t="s">
        <v>1310</v>
      </c>
      <c r="I2" s="73" t="s">
        <v>1310</v>
      </c>
      <c r="J2" s="73" t="s">
        <v>1310</v>
      </c>
      <c r="K2" s="73" t="s">
        <v>1310</v>
      </c>
      <c r="L2" s="73" t="s">
        <v>1310</v>
      </c>
      <c r="M2" s="73" t="s">
        <v>1310</v>
      </c>
      <c r="N2" s="73" t="s">
        <v>1310</v>
      </c>
    </row>
    <row r="3" spans="1:14" ht="28.05" customHeight="1">
      <c r="A3" s="74" t="s">
        <v>482</v>
      </c>
      <c r="B3" s="74" t="s">
        <v>482</v>
      </c>
      <c r="C3" s="74" t="s">
        <v>482</v>
      </c>
      <c r="D3" s="74" t="s">
        <v>482</v>
      </c>
      <c r="E3" s="74" t="s">
        <v>482</v>
      </c>
      <c r="F3" s="74" t="s">
        <v>482</v>
      </c>
      <c r="G3" s="74" t="s">
        <v>482</v>
      </c>
      <c r="H3" s="74" t="s">
        <v>482</v>
      </c>
      <c r="I3" s="74" t="s">
        <v>482</v>
      </c>
      <c r="J3" s="74" t="s">
        <v>482</v>
      </c>
      <c r="K3" s="74" t="s">
        <v>482</v>
      </c>
      <c r="L3" s="74" t="s">
        <v>482</v>
      </c>
      <c r="M3" s="74" t="s">
        <v>482</v>
      </c>
      <c r="N3" s="74" t="s">
        <v>482</v>
      </c>
    </row>
    <row r="5" spans="1:14">
      <c r="A5" s="1" t="s">
        <v>56</v>
      </c>
      <c r="B5" s="1"/>
      <c r="C5" s="1" t="s">
        <v>54</v>
      </c>
      <c r="D5" s="1"/>
      <c r="E5" s="1" t="s">
        <v>55</v>
      </c>
      <c r="F5" s="1"/>
      <c r="G5" s="1" t="s">
        <v>244</v>
      </c>
      <c r="H5" s="1"/>
      <c r="I5" s="1" t="s">
        <v>245</v>
      </c>
      <c r="J5" s="1"/>
      <c r="K5" s="1" t="s">
        <v>246</v>
      </c>
      <c r="L5" s="1"/>
    </row>
    <row r="6" spans="1:14" ht="15.6">
      <c r="A6" s="3">
        <f>IFERROR(COUNTIF(F8:F25,"Concluído")/COUNTA(D8:D25),0)</f>
        <v>0</v>
      </c>
      <c r="B6" s="2"/>
      <c r="C6" s="2">
        <f>COUNTA(D8:D25)</f>
        <v>18</v>
      </c>
      <c r="D6" s="2"/>
      <c r="E6" s="2">
        <f>COUNTIF(F8:F25,"Concluído")</f>
        <v>0</v>
      </c>
      <c r="F6" s="2"/>
      <c r="G6" s="2">
        <f>SUM(K8:K25)</f>
        <v>0</v>
      </c>
      <c r="H6" s="2"/>
      <c r="I6" s="2">
        <f>SUM(L8:L25)</f>
        <v>0</v>
      </c>
      <c r="J6" s="2"/>
      <c r="K6" s="3">
        <f>IFERROR(I6/G6,0)</f>
        <v>0</v>
      </c>
      <c r="L6" s="2"/>
    </row>
    <row r="7" spans="1:14" ht="31.95" customHeight="1">
      <c r="A7" s="9" t="s">
        <v>247</v>
      </c>
      <c r="B7" s="10" t="s">
        <v>248</v>
      </c>
      <c r="C7" s="10" t="s">
        <v>249</v>
      </c>
      <c r="D7" s="10" t="s">
        <v>250</v>
      </c>
      <c r="E7" s="10" t="s">
        <v>251</v>
      </c>
      <c r="F7" s="10" t="s">
        <v>252</v>
      </c>
      <c r="G7" s="10" t="s">
        <v>253</v>
      </c>
      <c r="H7" s="10" t="s">
        <v>254</v>
      </c>
      <c r="I7" s="10" t="s">
        <v>255</v>
      </c>
      <c r="J7" s="10" t="s">
        <v>256</v>
      </c>
      <c r="K7" s="10" t="s">
        <v>53</v>
      </c>
      <c r="L7" s="10" t="s">
        <v>245</v>
      </c>
      <c r="M7" s="10" t="s">
        <v>257</v>
      </c>
      <c r="N7" s="10" t="s">
        <v>258</v>
      </c>
    </row>
    <row r="8" spans="1:14" ht="46.05" customHeight="1">
      <c r="A8" s="11" t="s">
        <v>483</v>
      </c>
      <c r="B8" s="8" t="s">
        <v>66</v>
      </c>
      <c r="C8" s="8" t="s">
        <v>1311</v>
      </c>
      <c r="D8" s="8" t="s">
        <v>1312</v>
      </c>
      <c r="E8" s="44" t="s">
        <v>262</v>
      </c>
      <c r="F8" s="44" t="s">
        <v>263</v>
      </c>
      <c r="G8" s="45"/>
      <c r="H8" s="45"/>
      <c r="I8" s="45"/>
      <c r="J8" s="45"/>
      <c r="K8" s="44"/>
      <c r="L8" s="44"/>
      <c r="M8" s="46" t="str">
        <f t="shared" ref="M8:M25" si="0">IF(OR(K8="",L8=""),"",IFERROR(L8/K8,0))</f>
        <v/>
      </c>
      <c r="N8" s="47"/>
    </row>
    <row r="9" spans="1:14" ht="46.05" customHeight="1">
      <c r="A9" s="11" t="s">
        <v>486</v>
      </c>
      <c r="B9" s="8" t="s">
        <v>66</v>
      </c>
      <c r="C9" s="8" t="s">
        <v>1311</v>
      </c>
      <c r="D9" s="8" t="s">
        <v>1313</v>
      </c>
      <c r="E9" s="44" t="s">
        <v>262</v>
      </c>
      <c r="F9" s="44" t="s">
        <v>263</v>
      </c>
      <c r="G9" s="45"/>
      <c r="H9" s="45"/>
      <c r="I9" s="45"/>
      <c r="J9" s="45"/>
      <c r="K9" s="44"/>
      <c r="L9" s="44"/>
      <c r="M9" s="46" t="str">
        <f t="shared" si="0"/>
        <v/>
      </c>
      <c r="N9" s="47"/>
    </row>
    <row r="10" spans="1:14" ht="46.05" customHeight="1">
      <c r="A10" s="11" t="s">
        <v>488</v>
      </c>
      <c r="B10" s="8" t="s">
        <v>66</v>
      </c>
      <c r="C10" s="8" t="s">
        <v>1311</v>
      </c>
      <c r="D10" s="8" t="s">
        <v>1314</v>
      </c>
      <c r="E10" s="44" t="s">
        <v>262</v>
      </c>
      <c r="F10" s="44" t="s">
        <v>263</v>
      </c>
      <c r="G10" s="45"/>
      <c r="H10" s="45"/>
      <c r="I10" s="45"/>
      <c r="J10" s="45"/>
      <c r="K10" s="44"/>
      <c r="L10" s="44"/>
      <c r="M10" s="46" t="str">
        <f t="shared" si="0"/>
        <v/>
      </c>
      <c r="N10" s="47"/>
    </row>
    <row r="11" spans="1:14" ht="46.05" customHeight="1">
      <c r="A11" s="11" t="s">
        <v>490</v>
      </c>
      <c r="B11" s="8" t="s">
        <v>66</v>
      </c>
      <c r="C11" s="8" t="s">
        <v>1311</v>
      </c>
      <c r="D11" s="8" t="s">
        <v>1315</v>
      </c>
      <c r="E11" s="44" t="s">
        <v>262</v>
      </c>
      <c r="F11" s="44" t="s">
        <v>263</v>
      </c>
      <c r="G11" s="45"/>
      <c r="H11" s="45"/>
      <c r="I11" s="45"/>
      <c r="J11" s="45"/>
      <c r="K11" s="44"/>
      <c r="L11" s="44"/>
      <c r="M11" s="46" t="str">
        <f t="shared" si="0"/>
        <v/>
      </c>
      <c r="N11" s="47"/>
    </row>
    <row r="12" spans="1:14" ht="46.05" customHeight="1">
      <c r="A12" s="11" t="s">
        <v>493</v>
      </c>
      <c r="B12" s="8" t="s">
        <v>66</v>
      </c>
      <c r="C12" s="8" t="s">
        <v>1311</v>
      </c>
      <c r="D12" s="8" t="s">
        <v>319</v>
      </c>
      <c r="E12" s="44" t="s">
        <v>262</v>
      </c>
      <c r="F12" s="44" t="s">
        <v>263</v>
      </c>
      <c r="G12" s="45"/>
      <c r="H12" s="45"/>
      <c r="I12" s="45"/>
      <c r="J12" s="45"/>
      <c r="K12" s="44"/>
      <c r="L12" s="44"/>
      <c r="M12" s="46" t="str">
        <f t="shared" si="0"/>
        <v/>
      </c>
      <c r="N12" s="47"/>
    </row>
    <row r="13" spans="1:14" ht="46.05" customHeight="1">
      <c r="A13" s="11" t="s">
        <v>496</v>
      </c>
      <c r="B13" s="8" t="s">
        <v>66</v>
      </c>
      <c r="C13" s="8" t="s">
        <v>1311</v>
      </c>
      <c r="D13" s="8" t="s">
        <v>1316</v>
      </c>
      <c r="E13" s="44" t="s">
        <v>262</v>
      </c>
      <c r="F13" s="44" t="s">
        <v>263</v>
      </c>
      <c r="G13" s="45"/>
      <c r="H13" s="45"/>
      <c r="I13" s="45"/>
      <c r="J13" s="45"/>
      <c r="K13" s="44"/>
      <c r="L13" s="44"/>
      <c r="M13" s="46" t="str">
        <f t="shared" si="0"/>
        <v/>
      </c>
      <c r="N13" s="47"/>
    </row>
    <row r="14" spans="1:14" ht="46.05" customHeight="1">
      <c r="A14" s="11" t="s">
        <v>498</v>
      </c>
      <c r="B14" s="8" t="s">
        <v>66</v>
      </c>
      <c r="C14" s="8" t="s">
        <v>1311</v>
      </c>
      <c r="D14" s="8" t="s">
        <v>1317</v>
      </c>
      <c r="E14" s="44" t="s">
        <v>262</v>
      </c>
      <c r="F14" s="44" t="s">
        <v>263</v>
      </c>
      <c r="G14" s="45"/>
      <c r="H14" s="45"/>
      <c r="I14" s="45"/>
      <c r="J14" s="45"/>
      <c r="K14" s="44"/>
      <c r="L14" s="44"/>
      <c r="M14" s="46" t="str">
        <f t="shared" si="0"/>
        <v/>
      </c>
      <c r="N14" s="47"/>
    </row>
    <row r="15" spans="1:14" ht="46.05" customHeight="1">
      <c r="A15" s="11" t="s">
        <v>500</v>
      </c>
      <c r="B15" s="8" t="s">
        <v>66</v>
      </c>
      <c r="C15" s="8" t="s">
        <v>1318</v>
      </c>
      <c r="D15" s="8" t="s">
        <v>1319</v>
      </c>
      <c r="E15" s="44" t="s">
        <v>262</v>
      </c>
      <c r="F15" s="44" t="s">
        <v>263</v>
      </c>
      <c r="G15" s="45"/>
      <c r="H15" s="45"/>
      <c r="I15" s="45"/>
      <c r="J15" s="45"/>
      <c r="K15" s="44"/>
      <c r="L15" s="44"/>
      <c r="M15" s="46" t="str">
        <f t="shared" si="0"/>
        <v/>
      </c>
      <c r="N15" s="47"/>
    </row>
    <row r="16" spans="1:14" ht="46.05" customHeight="1">
      <c r="A16" s="11" t="s">
        <v>502</v>
      </c>
      <c r="B16" s="8" t="s">
        <v>66</v>
      </c>
      <c r="C16" s="8" t="s">
        <v>1318</v>
      </c>
      <c r="D16" s="8" t="s">
        <v>1320</v>
      </c>
      <c r="E16" s="44" t="s">
        <v>262</v>
      </c>
      <c r="F16" s="44" t="s">
        <v>263</v>
      </c>
      <c r="G16" s="45"/>
      <c r="H16" s="45"/>
      <c r="I16" s="45"/>
      <c r="J16" s="45"/>
      <c r="K16" s="44"/>
      <c r="L16" s="44"/>
      <c r="M16" s="46" t="str">
        <f t="shared" si="0"/>
        <v/>
      </c>
      <c r="N16" s="47"/>
    </row>
    <row r="17" spans="1:14" ht="46.05" customHeight="1">
      <c r="A17" s="11" t="s">
        <v>504</v>
      </c>
      <c r="B17" s="8" t="s">
        <v>66</v>
      </c>
      <c r="C17" s="8" t="s">
        <v>1318</v>
      </c>
      <c r="D17" s="8" t="s">
        <v>1321</v>
      </c>
      <c r="E17" s="44" t="s">
        <v>262</v>
      </c>
      <c r="F17" s="44" t="s">
        <v>263</v>
      </c>
      <c r="G17" s="45"/>
      <c r="H17" s="45"/>
      <c r="I17" s="45"/>
      <c r="J17" s="45"/>
      <c r="K17" s="44"/>
      <c r="L17" s="44"/>
      <c r="M17" s="46" t="str">
        <f t="shared" si="0"/>
        <v/>
      </c>
      <c r="N17" s="47"/>
    </row>
    <row r="18" spans="1:14" ht="46.05" customHeight="1">
      <c r="A18" s="11" t="s">
        <v>506</v>
      </c>
      <c r="B18" s="8" t="s">
        <v>66</v>
      </c>
      <c r="C18" s="8" t="s">
        <v>1318</v>
      </c>
      <c r="D18" s="8" t="s">
        <v>1322</v>
      </c>
      <c r="E18" s="44" t="s">
        <v>262</v>
      </c>
      <c r="F18" s="44" t="s">
        <v>263</v>
      </c>
      <c r="G18" s="45"/>
      <c r="H18" s="45"/>
      <c r="I18" s="45"/>
      <c r="J18" s="45"/>
      <c r="K18" s="44"/>
      <c r="L18" s="44"/>
      <c r="M18" s="46" t="str">
        <f t="shared" si="0"/>
        <v/>
      </c>
      <c r="N18" s="47"/>
    </row>
    <row r="19" spans="1:14" ht="46.05" customHeight="1">
      <c r="A19" s="11" t="s">
        <v>509</v>
      </c>
      <c r="B19" s="8" t="s">
        <v>66</v>
      </c>
      <c r="C19" s="8" t="s">
        <v>1318</v>
      </c>
      <c r="D19" s="8" t="s">
        <v>1323</v>
      </c>
      <c r="E19" s="44" t="s">
        <v>262</v>
      </c>
      <c r="F19" s="44" t="s">
        <v>263</v>
      </c>
      <c r="G19" s="45"/>
      <c r="H19" s="45"/>
      <c r="I19" s="45"/>
      <c r="J19" s="45"/>
      <c r="K19" s="44"/>
      <c r="L19" s="44"/>
      <c r="M19" s="46" t="str">
        <f t="shared" si="0"/>
        <v/>
      </c>
      <c r="N19" s="47"/>
    </row>
    <row r="20" spans="1:14" ht="46.05" customHeight="1">
      <c r="A20" s="11" t="s">
        <v>511</v>
      </c>
      <c r="B20" s="8" t="s">
        <v>66</v>
      </c>
      <c r="C20" s="8" t="s">
        <v>1318</v>
      </c>
      <c r="D20" s="8" t="s">
        <v>1324</v>
      </c>
      <c r="E20" s="44" t="s">
        <v>262</v>
      </c>
      <c r="F20" s="44" t="s">
        <v>263</v>
      </c>
      <c r="G20" s="45"/>
      <c r="H20" s="45"/>
      <c r="I20" s="45"/>
      <c r="J20" s="45"/>
      <c r="K20" s="44"/>
      <c r="L20" s="44"/>
      <c r="M20" s="46" t="str">
        <f t="shared" si="0"/>
        <v/>
      </c>
      <c r="N20" s="47"/>
    </row>
    <row r="21" spans="1:14" ht="46.05" customHeight="1">
      <c r="A21" s="11" t="s">
        <v>513</v>
      </c>
      <c r="B21" s="8" t="s">
        <v>66</v>
      </c>
      <c r="C21" s="8" t="s">
        <v>1318</v>
      </c>
      <c r="D21" s="8" t="s">
        <v>1325</v>
      </c>
      <c r="E21" s="44" t="s">
        <v>262</v>
      </c>
      <c r="F21" s="44" t="s">
        <v>263</v>
      </c>
      <c r="G21" s="45"/>
      <c r="H21" s="45"/>
      <c r="I21" s="45"/>
      <c r="J21" s="45"/>
      <c r="K21" s="44"/>
      <c r="L21" s="44"/>
      <c r="M21" s="46" t="str">
        <f t="shared" si="0"/>
        <v/>
      </c>
      <c r="N21" s="47"/>
    </row>
    <row r="22" spans="1:14" ht="46.05" customHeight="1">
      <c r="A22" s="11" t="s">
        <v>515</v>
      </c>
      <c r="B22" s="8" t="s">
        <v>66</v>
      </c>
      <c r="C22" s="8" t="s">
        <v>1326</v>
      </c>
      <c r="D22" s="8" t="s">
        <v>1327</v>
      </c>
      <c r="E22" s="44" t="s">
        <v>262</v>
      </c>
      <c r="F22" s="44" t="s">
        <v>263</v>
      </c>
      <c r="G22" s="45"/>
      <c r="H22" s="45"/>
      <c r="I22" s="45"/>
      <c r="J22" s="45"/>
      <c r="K22" s="44"/>
      <c r="L22" s="44"/>
      <c r="M22" s="46" t="str">
        <f t="shared" si="0"/>
        <v/>
      </c>
      <c r="N22" s="47"/>
    </row>
    <row r="23" spans="1:14" ht="46.05" customHeight="1">
      <c r="A23" s="11" t="s">
        <v>518</v>
      </c>
      <c r="B23" s="8" t="s">
        <v>66</v>
      </c>
      <c r="C23" s="8" t="s">
        <v>532</v>
      </c>
      <c r="D23" s="8" t="s">
        <v>1328</v>
      </c>
      <c r="E23" s="44" t="s">
        <v>262</v>
      </c>
      <c r="F23" s="44" t="s">
        <v>263</v>
      </c>
      <c r="G23" s="45"/>
      <c r="H23" s="45"/>
      <c r="I23" s="45"/>
      <c r="J23" s="45"/>
      <c r="K23" s="44"/>
      <c r="L23" s="44"/>
      <c r="M23" s="46" t="str">
        <f t="shared" si="0"/>
        <v/>
      </c>
      <c r="N23" s="47"/>
    </row>
    <row r="24" spans="1:14" ht="46.05" customHeight="1">
      <c r="A24" s="11" t="s">
        <v>520</v>
      </c>
      <c r="B24" s="8" t="s">
        <v>66</v>
      </c>
      <c r="C24" s="8" t="s">
        <v>532</v>
      </c>
      <c r="D24" s="8" t="s">
        <v>1329</v>
      </c>
      <c r="E24" s="44" t="s">
        <v>262</v>
      </c>
      <c r="F24" s="44" t="s">
        <v>263</v>
      </c>
      <c r="G24" s="45"/>
      <c r="H24" s="45"/>
      <c r="I24" s="45"/>
      <c r="J24" s="45"/>
      <c r="K24" s="44"/>
      <c r="L24" s="44"/>
      <c r="M24" s="46" t="str">
        <f t="shared" si="0"/>
        <v/>
      </c>
      <c r="N24" s="47"/>
    </row>
    <row r="25" spans="1:14" ht="46.05" customHeight="1">
      <c r="A25" s="12" t="s">
        <v>522</v>
      </c>
      <c r="B25" s="13" t="s">
        <v>66</v>
      </c>
      <c r="C25" s="13" t="s">
        <v>532</v>
      </c>
      <c r="D25" s="13" t="s">
        <v>1330</v>
      </c>
      <c r="E25" s="48" t="s">
        <v>262</v>
      </c>
      <c r="F25" s="48" t="s">
        <v>263</v>
      </c>
      <c r="G25" s="49"/>
      <c r="H25" s="49"/>
      <c r="I25" s="49"/>
      <c r="J25" s="49"/>
      <c r="K25" s="48"/>
      <c r="L25" s="48"/>
      <c r="M25" s="50" t="str">
        <f t="shared" si="0"/>
        <v/>
      </c>
      <c r="N25" s="51"/>
    </row>
  </sheetData>
  <sheetProtection algorithmName="SHA-512" hashValue="jWdGAPBDw9rtguCYsP6mAOLH3Uy9UPdIUgbcrpDdpN7j605w7LtvcsTTVwp4jfwSQpPjD5WnBnHke3VbOZnl6A==" saltValue="1l6Iff1bSg/Vqcr2B+10SQ==" spinCount="100000" sheet="1" objects="1" scenarios="1" selectLockedCells="1"/>
  <mergeCells count="2">
    <mergeCell ref="A1:N2"/>
    <mergeCell ref="A3:N3"/>
  </mergeCells>
  <conditionalFormatting sqref="E8:E25">
    <cfRule type="containsText" dxfId="44" priority="4" operator="containsText" text="Alta"/>
    <cfRule type="containsText" dxfId="43" priority="5" operator="containsText" text="Média"/>
    <cfRule type="containsText" dxfId="42" priority="6" operator="containsText" text="Baixa"/>
  </conditionalFormatting>
  <conditionalFormatting sqref="F8:F25">
    <cfRule type="containsText" dxfId="41" priority="1" operator="containsText" text="Concluído"/>
    <cfRule type="containsText" dxfId="40" priority="2" operator="containsText" text="Em estudo"/>
    <cfRule type="containsText" dxfId="39" priority="3" operator="containsText" text="Não iniciado"/>
  </conditionalFormatting>
  <conditionalFormatting sqref="M8:M25">
    <cfRule type="expression" dxfId="38" priority="7">
      <formula>AND($M8&lt;&gt;"",$M8&lt;0.6)</formula>
    </cfRule>
    <cfRule type="expression" dxfId="37" priority="8">
      <formula>AND($M8&lt;&gt;"",$M8&gt;=0.6,$M8&lt;0.8)</formula>
    </cfRule>
    <cfRule type="expression" dxfId="36" priority="9">
      <formula>AND($M8&lt;&gt;"",$M8&gt;=0.8)</formula>
    </cfRule>
  </conditionalFormatting>
  <dataValidations count="3">
    <dataValidation type="list" sqref="E8:E25" xr:uid="{00000000-0002-0000-1000-000000000000}">
      <formula1>"Alta,Média,Baixa"</formula1>
    </dataValidation>
    <dataValidation type="list" sqref="F8:F25" xr:uid="{00000000-0002-0000-1000-000001000000}">
      <formula1>"Não iniciado,Em estudo,Concluído"</formula1>
    </dataValidation>
    <dataValidation type="whole" sqref="K8:L25" xr:uid="{00000000-0002-0000-1000-000002000000}">
      <formula1>0</formula1>
      <formula2>10000</formula2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25"/>
  <sheetViews>
    <sheetView showGridLines="0" topLeftCell="D1" workbookViewId="0">
      <selection activeCell="E8" sqref="E8"/>
    </sheetView>
  </sheetViews>
  <sheetFormatPr defaultRowHeight="13.8"/>
  <cols>
    <col min="1" max="1" width="10" customWidth="1"/>
    <col min="2" max="2" width="26" customWidth="1"/>
    <col min="3" max="3" width="34" customWidth="1"/>
    <col min="4" max="4" width="78" customWidth="1"/>
    <col min="5" max="5" width="12" customWidth="1"/>
    <col min="6" max="6" width="15" customWidth="1"/>
    <col min="7" max="10" width="13" customWidth="1"/>
    <col min="11" max="11" width="11" customWidth="1"/>
    <col min="12" max="12" width="10" customWidth="1"/>
    <col min="13" max="13" width="12" customWidth="1"/>
    <col min="14" max="14" width="30" customWidth="1"/>
  </cols>
  <sheetData>
    <row r="1" spans="1:14" ht="30" customHeight="1">
      <c r="A1" s="73" t="s">
        <v>1493</v>
      </c>
      <c r="B1" s="73" t="s">
        <v>1331</v>
      </c>
      <c r="C1" s="73" t="s">
        <v>1331</v>
      </c>
      <c r="D1" s="73" t="s">
        <v>1331</v>
      </c>
      <c r="E1" s="73" t="s">
        <v>1331</v>
      </c>
      <c r="F1" s="73" t="s">
        <v>1331</v>
      </c>
      <c r="G1" s="73" t="s">
        <v>1331</v>
      </c>
      <c r="H1" s="73" t="s">
        <v>1331</v>
      </c>
      <c r="I1" s="73" t="s">
        <v>1331</v>
      </c>
      <c r="J1" s="73" t="s">
        <v>1331</v>
      </c>
      <c r="K1" s="73" t="s">
        <v>1331</v>
      </c>
      <c r="L1" s="73" t="s">
        <v>1331</v>
      </c>
      <c r="M1" s="73" t="s">
        <v>1331</v>
      </c>
      <c r="N1" s="73" t="s">
        <v>1331</v>
      </c>
    </row>
    <row r="2" spans="1:14" ht="30" customHeight="1">
      <c r="A2" s="73" t="s">
        <v>1331</v>
      </c>
      <c r="B2" s="73" t="s">
        <v>1331</v>
      </c>
      <c r="C2" s="73" t="s">
        <v>1331</v>
      </c>
      <c r="D2" s="73" t="s">
        <v>1331</v>
      </c>
      <c r="E2" s="73" t="s">
        <v>1331</v>
      </c>
      <c r="F2" s="73" t="s">
        <v>1331</v>
      </c>
      <c r="G2" s="73" t="s">
        <v>1331</v>
      </c>
      <c r="H2" s="73" t="s">
        <v>1331</v>
      </c>
      <c r="I2" s="73" t="s">
        <v>1331</v>
      </c>
      <c r="J2" s="73" t="s">
        <v>1331</v>
      </c>
      <c r="K2" s="73" t="s">
        <v>1331</v>
      </c>
      <c r="L2" s="73" t="s">
        <v>1331</v>
      </c>
      <c r="M2" s="73" t="s">
        <v>1331</v>
      </c>
      <c r="N2" s="73" t="s">
        <v>1331</v>
      </c>
    </row>
    <row r="3" spans="1:14" ht="28.05" customHeight="1">
      <c r="A3" s="74" t="s">
        <v>482</v>
      </c>
      <c r="B3" s="74" t="s">
        <v>482</v>
      </c>
      <c r="C3" s="74" t="s">
        <v>482</v>
      </c>
      <c r="D3" s="74" t="s">
        <v>482</v>
      </c>
      <c r="E3" s="74" t="s">
        <v>482</v>
      </c>
      <c r="F3" s="74" t="s">
        <v>482</v>
      </c>
      <c r="G3" s="74" t="s">
        <v>482</v>
      </c>
      <c r="H3" s="74" t="s">
        <v>482</v>
      </c>
      <c r="I3" s="74" t="s">
        <v>482</v>
      </c>
      <c r="J3" s="74" t="s">
        <v>482</v>
      </c>
      <c r="K3" s="74" t="s">
        <v>482</v>
      </c>
      <c r="L3" s="74" t="s">
        <v>482</v>
      </c>
      <c r="M3" s="74" t="s">
        <v>482</v>
      </c>
      <c r="N3" s="74" t="s">
        <v>482</v>
      </c>
    </row>
    <row r="5" spans="1:14">
      <c r="A5" s="1" t="s">
        <v>56</v>
      </c>
      <c r="B5" s="1"/>
      <c r="C5" s="1" t="s">
        <v>54</v>
      </c>
      <c r="D5" s="1"/>
      <c r="E5" s="1" t="s">
        <v>55</v>
      </c>
      <c r="F5" s="1"/>
      <c r="G5" s="1" t="s">
        <v>244</v>
      </c>
      <c r="H5" s="1"/>
      <c r="I5" s="1" t="s">
        <v>245</v>
      </c>
      <c r="J5" s="1"/>
      <c r="K5" s="1" t="s">
        <v>246</v>
      </c>
      <c r="L5" s="1"/>
    </row>
    <row r="6" spans="1:14" ht="15.6">
      <c r="A6" s="3">
        <f>IFERROR(COUNTIF(F8:F25,"Concluído")/COUNTA(D8:D25),0)</f>
        <v>0</v>
      </c>
      <c r="B6" s="2"/>
      <c r="C6" s="2">
        <f>COUNTA(D8:D25)</f>
        <v>18</v>
      </c>
      <c r="D6" s="2"/>
      <c r="E6" s="2">
        <f>COUNTIF(F8:F25,"Concluído")</f>
        <v>0</v>
      </c>
      <c r="F6" s="2"/>
      <c r="G6" s="2">
        <f>SUM(K8:K25)</f>
        <v>0</v>
      </c>
      <c r="H6" s="2"/>
      <c r="I6" s="2">
        <f>SUM(L8:L25)</f>
        <v>0</v>
      </c>
      <c r="J6" s="2"/>
      <c r="K6" s="3">
        <f>IFERROR(I6/G6,0)</f>
        <v>0</v>
      </c>
      <c r="L6" s="2"/>
    </row>
    <row r="7" spans="1:14" ht="31.95" customHeight="1">
      <c r="A7" s="9" t="s">
        <v>247</v>
      </c>
      <c r="B7" s="10" t="s">
        <v>248</v>
      </c>
      <c r="C7" s="10" t="s">
        <v>249</v>
      </c>
      <c r="D7" s="10" t="s">
        <v>250</v>
      </c>
      <c r="E7" s="10" t="s">
        <v>251</v>
      </c>
      <c r="F7" s="10" t="s">
        <v>252</v>
      </c>
      <c r="G7" s="10" t="s">
        <v>253</v>
      </c>
      <c r="H7" s="10" t="s">
        <v>254</v>
      </c>
      <c r="I7" s="10" t="s">
        <v>255</v>
      </c>
      <c r="J7" s="10" t="s">
        <v>256</v>
      </c>
      <c r="K7" s="10" t="s">
        <v>53</v>
      </c>
      <c r="L7" s="10" t="s">
        <v>245</v>
      </c>
      <c r="M7" s="10" t="s">
        <v>257</v>
      </c>
      <c r="N7" s="10" t="s">
        <v>258</v>
      </c>
    </row>
    <row r="8" spans="1:14" ht="46.05" customHeight="1">
      <c r="A8" s="11" t="s">
        <v>483</v>
      </c>
      <c r="B8" s="8" t="s">
        <v>67</v>
      </c>
      <c r="C8" s="8" t="s">
        <v>260</v>
      </c>
      <c r="D8" s="8" t="s">
        <v>1332</v>
      </c>
      <c r="E8" s="44" t="s">
        <v>262</v>
      </c>
      <c r="F8" s="44" t="s">
        <v>263</v>
      </c>
      <c r="G8" s="45"/>
      <c r="H8" s="45"/>
      <c r="I8" s="45"/>
      <c r="J8" s="45"/>
      <c r="K8" s="44"/>
      <c r="L8" s="44"/>
      <c r="M8" s="46" t="str">
        <f t="shared" ref="M8:M25" si="0">IF(OR(K8="",L8=""),"",IFERROR(L8/K8,0))</f>
        <v/>
      </c>
      <c r="N8" s="47"/>
    </row>
    <row r="9" spans="1:14" ht="46.05" customHeight="1">
      <c r="A9" s="11" t="s">
        <v>486</v>
      </c>
      <c r="B9" s="8" t="s">
        <v>67</v>
      </c>
      <c r="C9" s="8" t="s">
        <v>260</v>
      </c>
      <c r="D9" s="8" t="s">
        <v>1333</v>
      </c>
      <c r="E9" s="44" t="s">
        <v>262</v>
      </c>
      <c r="F9" s="44" t="s">
        <v>263</v>
      </c>
      <c r="G9" s="45"/>
      <c r="H9" s="45"/>
      <c r="I9" s="45"/>
      <c r="J9" s="45"/>
      <c r="K9" s="44"/>
      <c r="L9" s="44"/>
      <c r="M9" s="46" t="str">
        <f t="shared" si="0"/>
        <v/>
      </c>
      <c r="N9" s="47"/>
    </row>
    <row r="10" spans="1:14" ht="46.05" customHeight="1">
      <c r="A10" s="11" t="s">
        <v>488</v>
      </c>
      <c r="B10" s="8" t="s">
        <v>67</v>
      </c>
      <c r="C10" s="8" t="s">
        <v>260</v>
      </c>
      <c r="D10" s="8" t="s">
        <v>1334</v>
      </c>
      <c r="E10" s="44" t="s">
        <v>262</v>
      </c>
      <c r="F10" s="44" t="s">
        <v>263</v>
      </c>
      <c r="G10" s="45"/>
      <c r="H10" s="45"/>
      <c r="I10" s="45"/>
      <c r="J10" s="45"/>
      <c r="K10" s="44"/>
      <c r="L10" s="44"/>
      <c r="M10" s="46" t="str">
        <f t="shared" si="0"/>
        <v/>
      </c>
      <c r="N10" s="47"/>
    </row>
    <row r="11" spans="1:14" ht="46.05" customHeight="1">
      <c r="A11" s="11" t="s">
        <v>490</v>
      </c>
      <c r="B11" s="8" t="s">
        <v>67</v>
      </c>
      <c r="C11" s="8" t="s">
        <v>260</v>
      </c>
      <c r="D11" s="8" t="s">
        <v>1335</v>
      </c>
      <c r="E11" s="44" t="s">
        <v>262</v>
      </c>
      <c r="F11" s="44" t="s">
        <v>263</v>
      </c>
      <c r="G11" s="45"/>
      <c r="H11" s="45"/>
      <c r="I11" s="45"/>
      <c r="J11" s="45"/>
      <c r="K11" s="44"/>
      <c r="L11" s="44"/>
      <c r="M11" s="46" t="str">
        <f t="shared" si="0"/>
        <v/>
      </c>
      <c r="N11" s="47"/>
    </row>
    <row r="12" spans="1:14" ht="46.05" customHeight="1">
      <c r="A12" s="11" t="s">
        <v>493</v>
      </c>
      <c r="B12" s="8" t="s">
        <v>67</v>
      </c>
      <c r="C12" s="8" t="s">
        <v>260</v>
      </c>
      <c r="D12" s="8" t="s">
        <v>1336</v>
      </c>
      <c r="E12" s="44" t="s">
        <v>262</v>
      </c>
      <c r="F12" s="44" t="s">
        <v>263</v>
      </c>
      <c r="G12" s="45"/>
      <c r="H12" s="45"/>
      <c r="I12" s="45"/>
      <c r="J12" s="45"/>
      <c r="K12" s="44"/>
      <c r="L12" s="44"/>
      <c r="M12" s="46" t="str">
        <f t="shared" si="0"/>
        <v/>
      </c>
      <c r="N12" s="47"/>
    </row>
    <row r="13" spans="1:14" ht="46.05" customHeight="1">
      <c r="A13" s="11" t="s">
        <v>496</v>
      </c>
      <c r="B13" s="8" t="s">
        <v>67</v>
      </c>
      <c r="C13" s="8" t="s">
        <v>260</v>
      </c>
      <c r="D13" s="8" t="s">
        <v>1337</v>
      </c>
      <c r="E13" s="44" t="s">
        <v>262</v>
      </c>
      <c r="F13" s="44" t="s">
        <v>263</v>
      </c>
      <c r="G13" s="45"/>
      <c r="H13" s="45"/>
      <c r="I13" s="45"/>
      <c r="J13" s="45"/>
      <c r="K13" s="44"/>
      <c r="L13" s="44"/>
      <c r="M13" s="46" t="str">
        <f t="shared" si="0"/>
        <v/>
      </c>
      <c r="N13" s="47"/>
    </row>
    <row r="14" spans="1:14" ht="46.05" customHeight="1">
      <c r="A14" s="11" t="s">
        <v>498</v>
      </c>
      <c r="B14" s="8" t="s">
        <v>67</v>
      </c>
      <c r="C14" s="8" t="s">
        <v>260</v>
      </c>
      <c r="D14" s="8" t="s">
        <v>1338</v>
      </c>
      <c r="E14" s="44" t="s">
        <v>262</v>
      </c>
      <c r="F14" s="44" t="s">
        <v>263</v>
      </c>
      <c r="G14" s="45"/>
      <c r="H14" s="45"/>
      <c r="I14" s="45"/>
      <c r="J14" s="45"/>
      <c r="K14" s="44"/>
      <c r="L14" s="44"/>
      <c r="M14" s="46" t="str">
        <f t="shared" si="0"/>
        <v/>
      </c>
      <c r="N14" s="47"/>
    </row>
    <row r="15" spans="1:14" ht="46.05" customHeight="1">
      <c r="A15" s="11" t="s">
        <v>500</v>
      </c>
      <c r="B15" s="8" t="s">
        <v>67</v>
      </c>
      <c r="C15" s="8" t="s">
        <v>260</v>
      </c>
      <c r="D15" s="8" t="s">
        <v>1339</v>
      </c>
      <c r="E15" s="44" t="s">
        <v>262</v>
      </c>
      <c r="F15" s="44" t="s">
        <v>263</v>
      </c>
      <c r="G15" s="45"/>
      <c r="H15" s="45"/>
      <c r="I15" s="45"/>
      <c r="J15" s="45"/>
      <c r="K15" s="44"/>
      <c r="L15" s="44"/>
      <c r="M15" s="46" t="str">
        <f t="shared" si="0"/>
        <v/>
      </c>
      <c r="N15" s="47"/>
    </row>
    <row r="16" spans="1:14" ht="46.05" customHeight="1">
      <c r="A16" s="11" t="s">
        <v>502</v>
      </c>
      <c r="B16" s="8" t="s">
        <v>67</v>
      </c>
      <c r="C16" s="8" t="s">
        <v>260</v>
      </c>
      <c r="D16" s="8" t="s">
        <v>1340</v>
      </c>
      <c r="E16" s="44" t="s">
        <v>262</v>
      </c>
      <c r="F16" s="44" t="s">
        <v>263</v>
      </c>
      <c r="G16" s="45"/>
      <c r="H16" s="45"/>
      <c r="I16" s="45"/>
      <c r="J16" s="45"/>
      <c r="K16" s="44"/>
      <c r="L16" s="44"/>
      <c r="M16" s="46" t="str">
        <f t="shared" si="0"/>
        <v/>
      </c>
      <c r="N16" s="47"/>
    </row>
    <row r="17" spans="1:14" ht="46.05" customHeight="1">
      <c r="A17" s="11" t="s">
        <v>504</v>
      </c>
      <c r="B17" s="8" t="s">
        <v>67</v>
      </c>
      <c r="C17" s="8" t="s">
        <v>532</v>
      </c>
      <c r="D17" s="8" t="s">
        <v>1341</v>
      </c>
      <c r="E17" s="44" t="s">
        <v>262</v>
      </c>
      <c r="F17" s="44" t="s">
        <v>263</v>
      </c>
      <c r="G17" s="45"/>
      <c r="H17" s="45"/>
      <c r="I17" s="45"/>
      <c r="J17" s="45"/>
      <c r="K17" s="44"/>
      <c r="L17" s="44"/>
      <c r="M17" s="46" t="str">
        <f t="shared" si="0"/>
        <v/>
      </c>
      <c r="N17" s="47"/>
    </row>
    <row r="18" spans="1:14" ht="46.05" customHeight="1">
      <c r="A18" s="11" t="s">
        <v>506</v>
      </c>
      <c r="B18" s="8" t="s">
        <v>67</v>
      </c>
      <c r="C18" s="8" t="s">
        <v>532</v>
      </c>
      <c r="D18" s="8" t="s">
        <v>1342</v>
      </c>
      <c r="E18" s="44" t="s">
        <v>262</v>
      </c>
      <c r="F18" s="44" t="s">
        <v>263</v>
      </c>
      <c r="G18" s="45"/>
      <c r="H18" s="45"/>
      <c r="I18" s="45"/>
      <c r="J18" s="45"/>
      <c r="K18" s="44"/>
      <c r="L18" s="44"/>
      <c r="M18" s="46" t="str">
        <f t="shared" si="0"/>
        <v/>
      </c>
      <c r="N18" s="47"/>
    </row>
    <row r="19" spans="1:14" ht="46.05" customHeight="1">
      <c r="A19" s="11" t="s">
        <v>509</v>
      </c>
      <c r="B19" s="8" t="s">
        <v>67</v>
      </c>
      <c r="C19" s="8" t="s">
        <v>532</v>
      </c>
      <c r="D19" s="8" t="s">
        <v>1343</v>
      </c>
      <c r="E19" s="44" t="s">
        <v>262</v>
      </c>
      <c r="F19" s="44" t="s">
        <v>263</v>
      </c>
      <c r="G19" s="45"/>
      <c r="H19" s="45"/>
      <c r="I19" s="45"/>
      <c r="J19" s="45"/>
      <c r="K19" s="44"/>
      <c r="L19" s="44"/>
      <c r="M19" s="46" t="str">
        <f t="shared" si="0"/>
        <v/>
      </c>
      <c r="N19" s="47"/>
    </row>
    <row r="20" spans="1:14" ht="46.05" customHeight="1">
      <c r="A20" s="11" t="s">
        <v>511</v>
      </c>
      <c r="B20" s="8" t="s">
        <v>67</v>
      </c>
      <c r="C20" s="8" t="s">
        <v>532</v>
      </c>
      <c r="D20" s="8" t="s">
        <v>1344</v>
      </c>
      <c r="E20" s="44" t="s">
        <v>262</v>
      </c>
      <c r="F20" s="44" t="s">
        <v>263</v>
      </c>
      <c r="G20" s="45"/>
      <c r="H20" s="45"/>
      <c r="I20" s="45"/>
      <c r="J20" s="45"/>
      <c r="K20" s="44"/>
      <c r="L20" s="44"/>
      <c r="M20" s="46" t="str">
        <f t="shared" si="0"/>
        <v/>
      </c>
      <c r="N20" s="47"/>
    </row>
    <row r="21" spans="1:14" ht="46.05" customHeight="1">
      <c r="A21" s="11" t="s">
        <v>513</v>
      </c>
      <c r="B21" s="8" t="s">
        <v>67</v>
      </c>
      <c r="C21" s="8" t="s">
        <v>532</v>
      </c>
      <c r="D21" s="8" t="s">
        <v>1345</v>
      </c>
      <c r="E21" s="44" t="s">
        <v>262</v>
      </c>
      <c r="F21" s="44" t="s">
        <v>263</v>
      </c>
      <c r="G21" s="45"/>
      <c r="H21" s="45"/>
      <c r="I21" s="45"/>
      <c r="J21" s="45"/>
      <c r="K21" s="44"/>
      <c r="L21" s="44"/>
      <c r="M21" s="46" t="str">
        <f t="shared" si="0"/>
        <v/>
      </c>
      <c r="N21" s="47"/>
    </row>
    <row r="22" spans="1:14" ht="46.05" customHeight="1">
      <c r="A22" s="11" t="s">
        <v>515</v>
      </c>
      <c r="B22" s="8" t="s">
        <v>67</v>
      </c>
      <c r="C22" s="8" t="s">
        <v>532</v>
      </c>
      <c r="D22" s="8" t="s">
        <v>1346</v>
      </c>
      <c r="E22" s="44" t="s">
        <v>262</v>
      </c>
      <c r="F22" s="44" t="s">
        <v>263</v>
      </c>
      <c r="G22" s="45"/>
      <c r="H22" s="45"/>
      <c r="I22" s="45"/>
      <c r="J22" s="45"/>
      <c r="K22" s="44"/>
      <c r="L22" s="44"/>
      <c r="M22" s="46" t="str">
        <f t="shared" si="0"/>
        <v/>
      </c>
      <c r="N22" s="47"/>
    </row>
    <row r="23" spans="1:14" ht="46.05" customHeight="1">
      <c r="A23" s="11" t="s">
        <v>518</v>
      </c>
      <c r="B23" s="8" t="s">
        <v>67</v>
      </c>
      <c r="C23" s="8" t="s">
        <v>532</v>
      </c>
      <c r="D23" s="8" t="s">
        <v>1347</v>
      </c>
      <c r="E23" s="44" t="s">
        <v>262</v>
      </c>
      <c r="F23" s="44" t="s">
        <v>263</v>
      </c>
      <c r="G23" s="45"/>
      <c r="H23" s="45"/>
      <c r="I23" s="45"/>
      <c r="J23" s="45"/>
      <c r="K23" s="44"/>
      <c r="L23" s="44"/>
      <c r="M23" s="46" t="str">
        <f t="shared" si="0"/>
        <v/>
      </c>
      <c r="N23" s="47"/>
    </row>
    <row r="24" spans="1:14" ht="46.05" customHeight="1">
      <c r="A24" s="11" t="s">
        <v>520</v>
      </c>
      <c r="B24" s="8" t="s">
        <v>67</v>
      </c>
      <c r="C24" s="8" t="s">
        <v>532</v>
      </c>
      <c r="D24" s="8" t="s">
        <v>1348</v>
      </c>
      <c r="E24" s="44" t="s">
        <v>262</v>
      </c>
      <c r="F24" s="44" t="s">
        <v>263</v>
      </c>
      <c r="G24" s="45"/>
      <c r="H24" s="45"/>
      <c r="I24" s="45"/>
      <c r="J24" s="45"/>
      <c r="K24" s="44"/>
      <c r="L24" s="44"/>
      <c r="M24" s="46" t="str">
        <f t="shared" si="0"/>
        <v/>
      </c>
      <c r="N24" s="47"/>
    </row>
    <row r="25" spans="1:14" ht="46.05" customHeight="1">
      <c r="A25" s="12" t="s">
        <v>522</v>
      </c>
      <c r="B25" s="13" t="s">
        <v>67</v>
      </c>
      <c r="C25" s="13" t="s">
        <v>532</v>
      </c>
      <c r="D25" s="13" t="s">
        <v>1349</v>
      </c>
      <c r="E25" s="48" t="s">
        <v>262</v>
      </c>
      <c r="F25" s="48" t="s">
        <v>263</v>
      </c>
      <c r="G25" s="49"/>
      <c r="H25" s="49"/>
      <c r="I25" s="49"/>
      <c r="J25" s="49"/>
      <c r="K25" s="48"/>
      <c r="L25" s="48"/>
      <c r="M25" s="50" t="str">
        <f t="shared" si="0"/>
        <v/>
      </c>
      <c r="N25" s="51"/>
    </row>
  </sheetData>
  <sheetProtection algorithmName="SHA-512" hashValue="FuDm6+o6dDuylter3KP1z4yA3QctwAgUmsYjM9jA/lB5Nrs0NptdR/vMhWenc21nVb13zqbnLYX+xOm6G7xw1g==" saltValue="QMJJ8q3k49TuAI7StpyBZw==" spinCount="100000" sheet="1" objects="1" scenarios="1" selectLockedCells="1"/>
  <mergeCells count="2">
    <mergeCell ref="A1:N2"/>
    <mergeCell ref="A3:N3"/>
  </mergeCells>
  <conditionalFormatting sqref="E8:E25">
    <cfRule type="containsText" dxfId="35" priority="4" operator="containsText" text="Alta"/>
    <cfRule type="containsText" dxfId="34" priority="5" operator="containsText" text="Média"/>
    <cfRule type="containsText" dxfId="33" priority="6" operator="containsText" text="Baixa"/>
  </conditionalFormatting>
  <conditionalFormatting sqref="F8:F25">
    <cfRule type="containsText" dxfId="32" priority="1" operator="containsText" text="Concluído"/>
    <cfRule type="containsText" dxfId="31" priority="2" operator="containsText" text="Em estudo"/>
    <cfRule type="containsText" dxfId="30" priority="3" operator="containsText" text="Não iniciado"/>
  </conditionalFormatting>
  <conditionalFormatting sqref="M8:M25">
    <cfRule type="expression" dxfId="29" priority="7">
      <formula>AND($M8&lt;&gt;"",$M8&lt;0.6)</formula>
    </cfRule>
    <cfRule type="expression" dxfId="28" priority="8">
      <formula>AND($M8&lt;&gt;"",$M8&gt;=0.6,$M8&lt;0.8)</formula>
    </cfRule>
    <cfRule type="expression" dxfId="27" priority="9">
      <formula>AND($M8&lt;&gt;"",$M8&gt;=0.8)</formula>
    </cfRule>
  </conditionalFormatting>
  <dataValidations count="3">
    <dataValidation type="list" sqref="E8:E25" xr:uid="{00000000-0002-0000-1100-000000000000}">
      <formula1>"Alta,Média,Baixa"</formula1>
    </dataValidation>
    <dataValidation type="list" sqref="F8:F25" xr:uid="{00000000-0002-0000-1100-000001000000}">
      <formula1>"Não iniciado,Em estudo,Concluído"</formula1>
    </dataValidation>
    <dataValidation type="whole" sqref="K8:L25" xr:uid="{00000000-0002-0000-1100-000002000000}">
      <formula1>0</formula1>
      <formula2>10000</formula2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41"/>
  <sheetViews>
    <sheetView showGridLines="0" topLeftCell="D1" workbookViewId="0">
      <selection activeCell="E8" sqref="E8"/>
    </sheetView>
  </sheetViews>
  <sheetFormatPr defaultRowHeight="13.8"/>
  <cols>
    <col min="1" max="1" width="10" customWidth="1"/>
    <col min="2" max="2" width="26" customWidth="1"/>
    <col min="3" max="3" width="34" customWidth="1"/>
    <col min="4" max="4" width="78" customWidth="1"/>
    <col min="5" max="5" width="12" customWidth="1"/>
    <col min="6" max="6" width="15" customWidth="1"/>
    <col min="7" max="10" width="13" customWidth="1"/>
    <col min="11" max="11" width="11" customWidth="1"/>
    <col min="12" max="12" width="10" customWidth="1"/>
    <col min="13" max="13" width="12" customWidth="1"/>
    <col min="14" max="14" width="30" customWidth="1"/>
  </cols>
  <sheetData>
    <row r="1" spans="1:14" ht="30" customHeight="1">
      <c r="A1" s="73" t="s">
        <v>1494</v>
      </c>
      <c r="B1" s="73" t="s">
        <v>1350</v>
      </c>
      <c r="C1" s="73" t="s">
        <v>1350</v>
      </c>
      <c r="D1" s="73" t="s">
        <v>1350</v>
      </c>
      <c r="E1" s="73" t="s">
        <v>1350</v>
      </c>
      <c r="F1" s="73" t="s">
        <v>1350</v>
      </c>
      <c r="G1" s="73" t="s">
        <v>1350</v>
      </c>
      <c r="H1" s="73" t="s">
        <v>1350</v>
      </c>
      <c r="I1" s="73" t="s">
        <v>1350</v>
      </c>
      <c r="J1" s="73" t="s">
        <v>1350</v>
      </c>
      <c r="K1" s="73" t="s">
        <v>1350</v>
      </c>
      <c r="L1" s="73" t="s">
        <v>1350</v>
      </c>
      <c r="M1" s="73" t="s">
        <v>1350</v>
      </c>
      <c r="N1" s="73" t="s">
        <v>1350</v>
      </c>
    </row>
    <row r="2" spans="1:14" ht="30" customHeight="1">
      <c r="A2" s="73" t="s">
        <v>1350</v>
      </c>
      <c r="B2" s="73" t="s">
        <v>1350</v>
      </c>
      <c r="C2" s="73" t="s">
        <v>1350</v>
      </c>
      <c r="D2" s="73" t="s">
        <v>1350</v>
      </c>
      <c r="E2" s="73" t="s">
        <v>1350</v>
      </c>
      <c r="F2" s="73" t="s">
        <v>1350</v>
      </c>
      <c r="G2" s="73" t="s">
        <v>1350</v>
      </c>
      <c r="H2" s="73" t="s">
        <v>1350</v>
      </c>
      <c r="I2" s="73" t="s">
        <v>1350</v>
      </c>
      <c r="J2" s="73" t="s">
        <v>1350</v>
      </c>
      <c r="K2" s="73" t="s">
        <v>1350</v>
      </c>
      <c r="L2" s="73" t="s">
        <v>1350</v>
      </c>
      <c r="M2" s="73" t="s">
        <v>1350</v>
      </c>
      <c r="N2" s="73" t="s">
        <v>1350</v>
      </c>
    </row>
    <row r="3" spans="1:14" ht="28.05" customHeight="1">
      <c r="A3" s="74" t="s">
        <v>482</v>
      </c>
      <c r="B3" s="74" t="s">
        <v>482</v>
      </c>
      <c r="C3" s="74" t="s">
        <v>482</v>
      </c>
      <c r="D3" s="74" t="s">
        <v>482</v>
      </c>
      <c r="E3" s="74" t="s">
        <v>482</v>
      </c>
      <c r="F3" s="74" t="s">
        <v>482</v>
      </c>
      <c r="G3" s="74" t="s">
        <v>482</v>
      </c>
      <c r="H3" s="74" t="s">
        <v>482</v>
      </c>
      <c r="I3" s="74" t="s">
        <v>482</v>
      </c>
      <c r="J3" s="74" t="s">
        <v>482</v>
      </c>
      <c r="K3" s="74" t="s">
        <v>482</v>
      </c>
      <c r="L3" s="74" t="s">
        <v>482</v>
      </c>
      <c r="M3" s="74" t="s">
        <v>482</v>
      </c>
      <c r="N3" s="74" t="s">
        <v>482</v>
      </c>
    </row>
    <row r="5" spans="1:14">
      <c r="A5" s="1" t="s">
        <v>56</v>
      </c>
      <c r="B5" s="1"/>
      <c r="C5" s="1" t="s">
        <v>54</v>
      </c>
      <c r="D5" s="1"/>
      <c r="E5" s="1" t="s">
        <v>55</v>
      </c>
      <c r="F5" s="1"/>
      <c r="G5" s="1" t="s">
        <v>244</v>
      </c>
      <c r="H5" s="1"/>
      <c r="I5" s="1" t="s">
        <v>245</v>
      </c>
      <c r="J5" s="1"/>
      <c r="K5" s="1" t="s">
        <v>246</v>
      </c>
      <c r="L5" s="1"/>
    </row>
    <row r="6" spans="1:14" ht="15.6">
      <c r="A6" s="3">
        <f>IFERROR(COUNTIF(F8:F41,"Concluído")/COUNTA(D8:D41),0)</f>
        <v>0</v>
      </c>
      <c r="B6" s="2"/>
      <c r="C6" s="2">
        <f>COUNTA(D8:D41)</f>
        <v>34</v>
      </c>
      <c r="D6" s="2"/>
      <c r="E6" s="2">
        <f>COUNTIF(F8:F41,"Concluído")</f>
        <v>0</v>
      </c>
      <c r="F6" s="2"/>
      <c r="G6" s="2">
        <f>SUM(K8:K41)</f>
        <v>0</v>
      </c>
      <c r="H6" s="2"/>
      <c r="I6" s="2">
        <f>SUM(L8:L41)</f>
        <v>0</v>
      </c>
      <c r="J6" s="2"/>
      <c r="K6" s="3">
        <f>IFERROR(I6/G6,0)</f>
        <v>0</v>
      </c>
      <c r="L6" s="2"/>
    </row>
    <row r="7" spans="1:14" ht="31.95" customHeight="1">
      <c r="A7" s="9" t="s">
        <v>247</v>
      </c>
      <c r="B7" s="10" t="s">
        <v>248</v>
      </c>
      <c r="C7" s="10" t="s">
        <v>249</v>
      </c>
      <c r="D7" s="10" t="s">
        <v>250</v>
      </c>
      <c r="E7" s="10" t="s">
        <v>251</v>
      </c>
      <c r="F7" s="10" t="s">
        <v>252</v>
      </c>
      <c r="G7" s="10" t="s">
        <v>253</v>
      </c>
      <c r="H7" s="10" t="s">
        <v>254</v>
      </c>
      <c r="I7" s="10" t="s">
        <v>255</v>
      </c>
      <c r="J7" s="10" t="s">
        <v>256</v>
      </c>
      <c r="K7" s="10" t="s">
        <v>53</v>
      </c>
      <c r="L7" s="10" t="s">
        <v>245</v>
      </c>
      <c r="M7" s="10" t="s">
        <v>257</v>
      </c>
      <c r="N7" s="10" t="s">
        <v>258</v>
      </c>
    </row>
    <row r="8" spans="1:14" ht="46.05" customHeight="1">
      <c r="A8" s="11" t="s">
        <v>483</v>
      </c>
      <c r="B8" s="8" t="s">
        <v>68</v>
      </c>
      <c r="C8" s="8" t="s">
        <v>260</v>
      </c>
      <c r="D8" s="8" t="s">
        <v>1351</v>
      </c>
      <c r="E8" s="44" t="s">
        <v>262</v>
      </c>
      <c r="F8" s="44" t="s">
        <v>263</v>
      </c>
      <c r="G8" s="45"/>
      <c r="H8" s="45"/>
      <c r="I8" s="45"/>
      <c r="J8" s="45"/>
      <c r="K8" s="44"/>
      <c r="L8" s="44"/>
      <c r="M8" s="46" t="str">
        <f t="shared" ref="M8:M41" si="0">IF(OR(K8="",L8=""),"",IFERROR(L8/K8,0))</f>
        <v/>
      </c>
      <c r="N8" s="47"/>
    </row>
    <row r="9" spans="1:14" ht="46.05" customHeight="1">
      <c r="A9" s="11" t="s">
        <v>486</v>
      </c>
      <c r="B9" s="8" t="s">
        <v>68</v>
      </c>
      <c r="C9" s="8" t="s">
        <v>1352</v>
      </c>
      <c r="D9" s="8" t="s">
        <v>1353</v>
      </c>
      <c r="E9" s="44" t="s">
        <v>262</v>
      </c>
      <c r="F9" s="44" t="s">
        <v>263</v>
      </c>
      <c r="G9" s="45"/>
      <c r="H9" s="45"/>
      <c r="I9" s="45"/>
      <c r="J9" s="45"/>
      <c r="K9" s="44"/>
      <c r="L9" s="44"/>
      <c r="M9" s="46" t="str">
        <f t="shared" si="0"/>
        <v/>
      </c>
      <c r="N9" s="47"/>
    </row>
    <row r="10" spans="1:14" ht="46.05" customHeight="1">
      <c r="A10" s="11" t="s">
        <v>488</v>
      </c>
      <c r="B10" s="8" t="s">
        <v>68</v>
      </c>
      <c r="C10" s="8" t="s">
        <v>1352</v>
      </c>
      <c r="D10" s="8" t="s">
        <v>1354</v>
      </c>
      <c r="E10" s="44" t="s">
        <v>262</v>
      </c>
      <c r="F10" s="44" t="s">
        <v>263</v>
      </c>
      <c r="G10" s="45"/>
      <c r="H10" s="45"/>
      <c r="I10" s="45"/>
      <c r="J10" s="45"/>
      <c r="K10" s="44"/>
      <c r="L10" s="44"/>
      <c r="M10" s="46" t="str">
        <f t="shared" si="0"/>
        <v/>
      </c>
      <c r="N10" s="47"/>
    </row>
    <row r="11" spans="1:14" ht="46.05" customHeight="1">
      <c r="A11" s="11" t="s">
        <v>490</v>
      </c>
      <c r="B11" s="8" t="s">
        <v>68</v>
      </c>
      <c r="C11" s="8" t="s">
        <v>1352</v>
      </c>
      <c r="D11" s="8" t="s">
        <v>1355</v>
      </c>
      <c r="E11" s="44" t="s">
        <v>262</v>
      </c>
      <c r="F11" s="44" t="s">
        <v>263</v>
      </c>
      <c r="G11" s="45"/>
      <c r="H11" s="45"/>
      <c r="I11" s="45"/>
      <c r="J11" s="45"/>
      <c r="K11" s="44"/>
      <c r="L11" s="44"/>
      <c r="M11" s="46" t="str">
        <f t="shared" si="0"/>
        <v/>
      </c>
      <c r="N11" s="47"/>
    </row>
    <row r="12" spans="1:14" ht="46.05" customHeight="1">
      <c r="A12" s="11" t="s">
        <v>493</v>
      </c>
      <c r="B12" s="8" t="s">
        <v>68</v>
      </c>
      <c r="C12" s="8" t="s">
        <v>1352</v>
      </c>
      <c r="D12" s="8" t="s">
        <v>1356</v>
      </c>
      <c r="E12" s="44" t="s">
        <v>262</v>
      </c>
      <c r="F12" s="44" t="s">
        <v>263</v>
      </c>
      <c r="G12" s="45"/>
      <c r="H12" s="45"/>
      <c r="I12" s="45"/>
      <c r="J12" s="45"/>
      <c r="K12" s="44"/>
      <c r="L12" s="44"/>
      <c r="M12" s="46" t="str">
        <f t="shared" si="0"/>
        <v/>
      </c>
      <c r="N12" s="47"/>
    </row>
    <row r="13" spans="1:14" ht="46.05" customHeight="1">
      <c r="A13" s="11" t="s">
        <v>496</v>
      </c>
      <c r="B13" s="8" t="s">
        <v>68</v>
      </c>
      <c r="C13" s="8" t="s">
        <v>1352</v>
      </c>
      <c r="D13" s="8" t="s">
        <v>1357</v>
      </c>
      <c r="E13" s="44" t="s">
        <v>262</v>
      </c>
      <c r="F13" s="44" t="s">
        <v>263</v>
      </c>
      <c r="G13" s="45"/>
      <c r="H13" s="45"/>
      <c r="I13" s="45"/>
      <c r="J13" s="45"/>
      <c r="K13" s="44"/>
      <c r="L13" s="44"/>
      <c r="M13" s="46" t="str">
        <f t="shared" si="0"/>
        <v/>
      </c>
      <c r="N13" s="47"/>
    </row>
    <row r="14" spans="1:14" ht="46.05" customHeight="1">
      <c r="A14" s="11" t="s">
        <v>498</v>
      </c>
      <c r="B14" s="8" t="s">
        <v>68</v>
      </c>
      <c r="C14" s="8" t="s">
        <v>1352</v>
      </c>
      <c r="D14" s="8" t="s">
        <v>1358</v>
      </c>
      <c r="E14" s="44" t="s">
        <v>262</v>
      </c>
      <c r="F14" s="44" t="s">
        <v>263</v>
      </c>
      <c r="G14" s="45"/>
      <c r="H14" s="45"/>
      <c r="I14" s="45"/>
      <c r="J14" s="45"/>
      <c r="K14" s="44"/>
      <c r="L14" s="44"/>
      <c r="M14" s="46" t="str">
        <f t="shared" si="0"/>
        <v/>
      </c>
      <c r="N14" s="47"/>
    </row>
    <row r="15" spans="1:14" ht="46.05" customHeight="1">
      <c r="A15" s="11" t="s">
        <v>500</v>
      </c>
      <c r="B15" s="8" t="s">
        <v>68</v>
      </c>
      <c r="C15" s="8" t="s">
        <v>1359</v>
      </c>
      <c r="D15" s="8" t="s">
        <v>1360</v>
      </c>
      <c r="E15" s="44" t="s">
        <v>262</v>
      </c>
      <c r="F15" s="44" t="s">
        <v>263</v>
      </c>
      <c r="G15" s="45"/>
      <c r="H15" s="45"/>
      <c r="I15" s="45"/>
      <c r="J15" s="45"/>
      <c r="K15" s="44"/>
      <c r="L15" s="44"/>
      <c r="M15" s="46" t="str">
        <f t="shared" si="0"/>
        <v/>
      </c>
      <c r="N15" s="47"/>
    </row>
    <row r="16" spans="1:14" ht="46.05" customHeight="1">
      <c r="A16" s="11" t="s">
        <v>502</v>
      </c>
      <c r="B16" s="8" t="s">
        <v>68</v>
      </c>
      <c r="C16" s="8" t="s">
        <v>1359</v>
      </c>
      <c r="D16" s="8" t="s">
        <v>1361</v>
      </c>
      <c r="E16" s="44" t="s">
        <v>262</v>
      </c>
      <c r="F16" s="44" t="s">
        <v>263</v>
      </c>
      <c r="G16" s="45"/>
      <c r="H16" s="45"/>
      <c r="I16" s="45"/>
      <c r="J16" s="45"/>
      <c r="K16" s="44"/>
      <c r="L16" s="44"/>
      <c r="M16" s="46" t="str">
        <f t="shared" si="0"/>
        <v/>
      </c>
      <c r="N16" s="47"/>
    </row>
    <row r="17" spans="1:14" ht="46.05" customHeight="1">
      <c r="A17" s="11" t="s">
        <v>504</v>
      </c>
      <c r="B17" s="8" t="s">
        <v>68</v>
      </c>
      <c r="C17" s="8" t="s">
        <v>1359</v>
      </c>
      <c r="D17" s="8" t="s">
        <v>1362</v>
      </c>
      <c r="E17" s="44" t="s">
        <v>262</v>
      </c>
      <c r="F17" s="44" t="s">
        <v>263</v>
      </c>
      <c r="G17" s="45"/>
      <c r="H17" s="45"/>
      <c r="I17" s="45"/>
      <c r="J17" s="45"/>
      <c r="K17" s="44"/>
      <c r="L17" s="44"/>
      <c r="M17" s="46" t="str">
        <f t="shared" si="0"/>
        <v/>
      </c>
      <c r="N17" s="47"/>
    </row>
    <row r="18" spans="1:14" ht="46.05" customHeight="1">
      <c r="A18" s="11" t="s">
        <v>506</v>
      </c>
      <c r="B18" s="8" t="s">
        <v>68</v>
      </c>
      <c r="C18" s="8" t="s">
        <v>1359</v>
      </c>
      <c r="D18" s="8" t="s">
        <v>1363</v>
      </c>
      <c r="E18" s="44" t="s">
        <v>262</v>
      </c>
      <c r="F18" s="44" t="s">
        <v>263</v>
      </c>
      <c r="G18" s="45"/>
      <c r="H18" s="45"/>
      <c r="I18" s="45"/>
      <c r="J18" s="45"/>
      <c r="K18" s="44"/>
      <c r="L18" s="44"/>
      <c r="M18" s="46" t="str">
        <f t="shared" si="0"/>
        <v/>
      </c>
      <c r="N18" s="47"/>
    </row>
    <row r="19" spans="1:14" ht="46.05" customHeight="1">
      <c r="A19" s="11" t="s">
        <v>509</v>
      </c>
      <c r="B19" s="8" t="s">
        <v>68</v>
      </c>
      <c r="C19" s="8" t="s">
        <v>1359</v>
      </c>
      <c r="D19" s="8" t="s">
        <v>1364</v>
      </c>
      <c r="E19" s="44" t="s">
        <v>262</v>
      </c>
      <c r="F19" s="44" t="s">
        <v>263</v>
      </c>
      <c r="G19" s="45"/>
      <c r="H19" s="45"/>
      <c r="I19" s="45"/>
      <c r="J19" s="45"/>
      <c r="K19" s="44"/>
      <c r="L19" s="44"/>
      <c r="M19" s="46" t="str">
        <f t="shared" si="0"/>
        <v/>
      </c>
      <c r="N19" s="47"/>
    </row>
    <row r="20" spans="1:14" ht="46.05" customHeight="1">
      <c r="A20" s="11" t="s">
        <v>511</v>
      </c>
      <c r="B20" s="8" t="s">
        <v>68</v>
      </c>
      <c r="C20" s="8" t="s">
        <v>1359</v>
      </c>
      <c r="D20" s="8" t="s">
        <v>1365</v>
      </c>
      <c r="E20" s="44" t="s">
        <v>262</v>
      </c>
      <c r="F20" s="44" t="s">
        <v>263</v>
      </c>
      <c r="G20" s="45"/>
      <c r="H20" s="45"/>
      <c r="I20" s="45"/>
      <c r="J20" s="45"/>
      <c r="K20" s="44"/>
      <c r="L20" s="44"/>
      <c r="M20" s="46" t="str">
        <f t="shared" si="0"/>
        <v/>
      </c>
      <c r="N20" s="47"/>
    </row>
    <row r="21" spans="1:14" ht="46.05" customHeight="1">
      <c r="A21" s="11" t="s">
        <v>513</v>
      </c>
      <c r="B21" s="8" t="s">
        <v>68</v>
      </c>
      <c r="C21" s="8" t="s">
        <v>1359</v>
      </c>
      <c r="D21" s="8" t="s">
        <v>1366</v>
      </c>
      <c r="E21" s="44" t="s">
        <v>262</v>
      </c>
      <c r="F21" s="44" t="s">
        <v>263</v>
      </c>
      <c r="G21" s="45"/>
      <c r="H21" s="45"/>
      <c r="I21" s="45"/>
      <c r="J21" s="45"/>
      <c r="K21" s="44"/>
      <c r="L21" s="44"/>
      <c r="M21" s="46" t="str">
        <f t="shared" si="0"/>
        <v/>
      </c>
      <c r="N21" s="47"/>
    </row>
    <row r="22" spans="1:14" ht="46.05" customHeight="1">
      <c r="A22" s="11" t="s">
        <v>515</v>
      </c>
      <c r="B22" s="8" t="s">
        <v>68</v>
      </c>
      <c r="C22" s="8" t="s">
        <v>1367</v>
      </c>
      <c r="D22" s="8" t="s">
        <v>1368</v>
      </c>
      <c r="E22" s="44" t="s">
        <v>262</v>
      </c>
      <c r="F22" s="44" t="s">
        <v>263</v>
      </c>
      <c r="G22" s="45"/>
      <c r="H22" s="45"/>
      <c r="I22" s="45"/>
      <c r="J22" s="45"/>
      <c r="K22" s="44"/>
      <c r="L22" s="44"/>
      <c r="M22" s="46" t="str">
        <f t="shared" si="0"/>
        <v/>
      </c>
      <c r="N22" s="47"/>
    </row>
    <row r="23" spans="1:14" ht="46.05" customHeight="1">
      <c r="A23" s="11" t="s">
        <v>518</v>
      </c>
      <c r="B23" s="8" t="s">
        <v>68</v>
      </c>
      <c r="C23" s="8" t="s">
        <v>1369</v>
      </c>
      <c r="D23" s="8" t="s">
        <v>1370</v>
      </c>
      <c r="E23" s="44" t="s">
        <v>262</v>
      </c>
      <c r="F23" s="44" t="s">
        <v>263</v>
      </c>
      <c r="G23" s="45"/>
      <c r="H23" s="45"/>
      <c r="I23" s="45"/>
      <c r="J23" s="45"/>
      <c r="K23" s="44"/>
      <c r="L23" s="44"/>
      <c r="M23" s="46" t="str">
        <f t="shared" si="0"/>
        <v/>
      </c>
      <c r="N23" s="47"/>
    </row>
    <row r="24" spans="1:14" ht="46.05" customHeight="1">
      <c r="A24" s="11" t="s">
        <v>520</v>
      </c>
      <c r="B24" s="8" t="s">
        <v>68</v>
      </c>
      <c r="C24" s="8" t="s">
        <v>1369</v>
      </c>
      <c r="D24" s="8" t="s">
        <v>1371</v>
      </c>
      <c r="E24" s="44" t="s">
        <v>262</v>
      </c>
      <c r="F24" s="44" t="s">
        <v>263</v>
      </c>
      <c r="G24" s="45"/>
      <c r="H24" s="45"/>
      <c r="I24" s="45"/>
      <c r="J24" s="45"/>
      <c r="K24" s="44"/>
      <c r="L24" s="44"/>
      <c r="M24" s="46" t="str">
        <f t="shared" si="0"/>
        <v/>
      </c>
      <c r="N24" s="47"/>
    </row>
    <row r="25" spans="1:14" ht="46.05" customHeight="1">
      <c r="A25" s="11" t="s">
        <v>522</v>
      </c>
      <c r="B25" s="8" t="s">
        <v>68</v>
      </c>
      <c r="C25" s="8" t="s">
        <v>1369</v>
      </c>
      <c r="D25" s="8" t="s">
        <v>1372</v>
      </c>
      <c r="E25" s="44" t="s">
        <v>262</v>
      </c>
      <c r="F25" s="44" t="s">
        <v>263</v>
      </c>
      <c r="G25" s="45"/>
      <c r="H25" s="45"/>
      <c r="I25" s="45"/>
      <c r="J25" s="45"/>
      <c r="K25" s="44"/>
      <c r="L25" s="44"/>
      <c r="M25" s="46" t="str">
        <f t="shared" si="0"/>
        <v/>
      </c>
      <c r="N25" s="47"/>
    </row>
    <row r="26" spans="1:14" ht="46.05" customHeight="1">
      <c r="A26" s="11" t="s">
        <v>525</v>
      </c>
      <c r="B26" s="8" t="s">
        <v>68</v>
      </c>
      <c r="C26" s="8" t="s">
        <v>1373</v>
      </c>
      <c r="D26" s="8" t="s">
        <v>1374</v>
      </c>
      <c r="E26" s="44" t="s">
        <v>262</v>
      </c>
      <c r="F26" s="44" t="s">
        <v>263</v>
      </c>
      <c r="G26" s="45"/>
      <c r="H26" s="45"/>
      <c r="I26" s="45"/>
      <c r="J26" s="45"/>
      <c r="K26" s="44"/>
      <c r="L26" s="44"/>
      <c r="M26" s="46" t="str">
        <f t="shared" si="0"/>
        <v/>
      </c>
      <c r="N26" s="47"/>
    </row>
    <row r="27" spans="1:14" ht="46.05" customHeight="1">
      <c r="A27" s="11" t="s">
        <v>527</v>
      </c>
      <c r="B27" s="8" t="s">
        <v>68</v>
      </c>
      <c r="C27" s="8" t="s">
        <v>1373</v>
      </c>
      <c r="D27" s="8" t="s">
        <v>1375</v>
      </c>
      <c r="E27" s="44" t="s">
        <v>262</v>
      </c>
      <c r="F27" s="44" t="s">
        <v>263</v>
      </c>
      <c r="G27" s="45"/>
      <c r="H27" s="45"/>
      <c r="I27" s="45"/>
      <c r="J27" s="45"/>
      <c r="K27" s="44"/>
      <c r="L27" s="44"/>
      <c r="M27" s="46" t="str">
        <f t="shared" si="0"/>
        <v/>
      </c>
      <c r="N27" s="47"/>
    </row>
    <row r="28" spans="1:14" ht="46.05" customHeight="1">
      <c r="A28" s="11" t="s">
        <v>529</v>
      </c>
      <c r="B28" s="8" t="s">
        <v>68</v>
      </c>
      <c r="C28" s="8" t="s">
        <v>1373</v>
      </c>
      <c r="D28" s="8" t="s">
        <v>1376</v>
      </c>
      <c r="E28" s="44" t="s">
        <v>262</v>
      </c>
      <c r="F28" s="44" t="s">
        <v>263</v>
      </c>
      <c r="G28" s="45"/>
      <c r="H28" s="45"/>
      <c r="I28" s="45"/>
      <c r="J28" s="45"/>
      <c r="K28" s="44"/>
      <c r="L28" s="44"/>
      <c r="M28" s="46" t="str">
        <f t="shared" si="0"/>
        <v/>
      </c>
      <c r="N28" s="47"/>
    </row>
    <row r="29" spans="1:14" ht="46.05" customHeight="1">
      <c r="A29" s="11" t="s">
        <v>531</v>
      </c>
      <c r="B29" s="8" t="s">
        <v>68</v>
      </c>
      <c r="C29" s="8" t="s">
        <v>1373</v>
      </c>
      <c r="D29" s="8" t="s">
        <v>1377</v>
      </c>
      <c r="E29" s="44" t="s">
        <v>262</v>
      </c>
      <c r="F29" s="44" t="s">
        <v>263</v>
      </c>
      <c r="G29" s="45"/>
      <c r="H29" s="45"/>
      <c r="I29" s="45"/>
      <c r="J29" s="45"/>
      <c r="K29" s="44"/>
      <c r="L29" s="44"/>
      <c r="M29" s="46" t="str">
        <f t="shared" si="0"/>
        <v/>
      </c>
      <c r="N29" s="47"/>
    </row>
    <row r="30" spans="1:14" ht="46.05" customHeight="1">
      <c r="A30" s="11" t="s">
        <v>533</v>
      </c>
      <c r="B30" s="8" t="s">
        <v>68</v>
      </c>
      <c r="C30" s="8" t="s">
        <v>1373</v>
      </c>
      <c r="D30" s="8" t="s">
        <v>1378</v>
      </c>
      <c r="E30" s="44" t="s">
        <v>262</v>
      </c>
      <c r="F30" s="44" t="s">
        <v>263</v>
      </c>
      <c r="G30" s="45"/>
      <c r="H30" s="45"/>
      <c r="I30" s="45"/>
      <c r="J30" s="45"/>
      <c r="K30" s="44"/>
      <c r="L30" s="44"/>
      <c r="M30" s="46" t="str">
        <f t="shared" si="0"/>
        <v/>
      </c>
      <c r="N30" s="47"/>
    </row>
    <row r="31" spans="1:14" ht="46.05" customHeight="1">
      <c r="A31" s="11" t="s">
        <v>535</v>
      </c>
      <c r="B31" s="8" t="s">
        <v>68</v>
      </c>
      <c r="C31" s="8" t="s">
        <v>1373</v>
      </c>
      <c r="D31" s="8" t="s">
        <v>1379</v>
      </c>
      <c r="E31" s="44" t="s">
        <v>262</v>
      </c>
      <c r="F31" s="44" t="s">
        <v>263</v>
      </c>
      <c r="G31" s="45"/>
      <c r="H31" s="45"/>
      <c r="I31" s="45"/>
      <c r="J31" s="45"/>
      <c r="K31" s="44"/>
      <c r="L31" s="44"/>
      <c r="M31" s="46" t="str">
        <f t="shared" si="0"/>
        <v/>
      </c>
      <c r="N31" s="47"/>
    </row>
    <row r="32" spans="1:14" ht="46.05" customHeight="1">
      <c r="A32" s="11" t="s">
        <v>568</v>
      </c>
      <c r="B32" s="8" t="s">
        <v>68</v>
      </c>
      <c r="C32" s="8" t="s">
        <v>1373</v>
      </c>
      <c r="D32" s="8" t="s">
        <v>1380</v>
      </c>
      <c r="E32" s="44" t="s">
        <v>262</v>
      </c>
      <c r="F32" s="44" t="s">
        <v>263</v>
      </c>
      <c r="G32" s="45"/>
      <c r="H32" s="45"/>
      <c r="I32" s="45"/>
      <c r="J32" s="45"/>
      <c r="K32" s="44"/>
      <c r="L32" s="44"/>
      <c r="M32" s="46" t="str">
        <f t="shared" si="0"/>
        <v/>
      </c>
      <c r="N32" s="47"/>
    </row>
    <row r="33" spans="1:14" ht="46.05" customHeight="1">
      <c r="A33" s="11" t="s">
        <v>570</v>
      </c>
      <c r="B33" s="8" t="s">
        <v>68</v>
      </c>
      <c r="C33" s="8" t="s">
        <v>1381</v>
      </c>
      <c r="D33" s="8" t="s">
        <v>1382</v>
      </c>
      <c r="E33" s="44" t="s">
        <v>262</v>
      </c>
      <c r="F33" s="44" t="s">
        <v>263</v>
      </c>
      <c r="G33" s="45"/>
      <c r="H33" s="45"/>
      <c r="I33" s="45"/>
      <c r="J33" s="45"/>
      <c r="K33" s="44"/>
      <c r="L33" s="44"/>
      <c r="M33" s="46" t="str">
        <f t="shared" si="0"/>
        <v/>
      </c>
      <c r="N33" s="47"/>
    </row>
    <row r="34" spans="1:14" ht="46.05" customHeight="1">
      <c r="A34" s="11" t="s">
        <v>572</v>
      </c>
      <c r="B34" s="8" t="s">
        <v>68</v>
      </c>
      <c r="C34" s="8" t="s">
        <v>1381</v>
      </c>
      <c r="D34" s="8" t="s">
        <v>1383</v>
      </c>
      <c r="E34" s="44" t="s">
        <v>262</v>
      </c>
      <c r="F34" s="44" t="s">
        <v>263</v>
      </c>
      <c r="G34" s="45"/>
      <c r="H34" s="45"/>
      <c r="I34" s="45"/>
      <c r="J34" s="45"/>
      <c r="K34" s="44"/>
      <c r="L34" s="44"/>
      <c r="M34" s="46" t="str">
        <f t="shared" si="0"/>
        <v/>
      </c>
      <c r="N34" s="47"/>
    </row>
    <row r="35" spans="1:14" ht="46.05" customHeight="1">
      <c r="A35" s="11" t="s">
        <v>574</v>
      </c>
      <c r="B35" s="8" t="s">
        <v>68</v>
      </c>
      <c r="C35" s="8" t="s">
        <v>1381</v>
      </c>
      <c r="D35" s="8" t="s">
        <v>1384</v>
      </c>
      <c r="E35" s="44" t="s">
        <v>262</v>
      </c>
      <c r="F35" s="44" t="s">
        <v>263</v>
      </c>
      <c r="G35" s="45"/>
      <c r="H35" s="45"/>
      <c r="I35" s="45"/>
      <c r="J35" s="45"/>
      <c r="K35" s="44"/>
      <c r="L35" s="44"/>
      <c r="M35" s="46" t="str">
        <f t="shared" si="0"/>
        <v/>
      </c>
      <c r="N35" s="47"/>
    </row>
    <row r="36" spans="1:14" ht="46.05" customHeight="1">
      <c r="A36" s="11" t="s">
        <v>576</v>
      </c>
      <c r="B36" s="8" t="s">
        <v>68</v>
      </c>
      <c r="C36" s="8" t="s">
        <v>1381</v>
      </c>
      <c r="D36" s="8" t="s">
        <v>1385</v>
      </c>
      <c r="E36" s="44" t="s">
        <v>262</v>
      </c>
      <c r="F36" s="44" t="s">
        <v>263</v>
      </c>
      <c r="G36" s="45"/>
      <c r="H36" s="45"/>
      <c r="I36" s="45"/>
      <c r="J36" s="45"/>
      <c r="K36" s="44"/>
      <c r="L36" s="44"/>
      <c r="M36" s="46" t="str">
        <f t="shared" si="0"/>
        <v/>
      </c>
      <c r="N36" s="47"/>
    </row>
    <row r="37" spans="1:14" ht="46.05" customHeight="1">
      <c r="A37" s="11" t="s">
        <v>614</v>
      </c>
      <c r="B37" s="8" t="s">
        <v>68</v>
      </c>
      <c r="C37" s="8" t="s">
        <v>532</v>
      </c>
      <c r="D37" s="8" t="s">
        <v>1386</v>
      </c>
      <c r="E37" s="44" t="s">
        <v>262</v>
      </c>
      <c r="F37" s="44" t="s">
        <v>263</v>
      </c>
      <c r="G37" s="45"/>
      <c r="H37" s="45"/>
      <c r="I37" s="45"/>
      <c r="J37" s="45"/>
      <c r="K37" s="44"/>
      <c r="L37" s="44"/>
      <c r="M37" s="46" t="str">
        <f t="shared" si="0"/>
        <v/>
      </c>
      <c r="N37" s="47"/>
    </row>
    <row r="38" spans="1:14" ht="46.05" customHeight="1">
      <c r="A38" s="11" t="s">
        <v>616</v>
      </c>
      <c r="B38" s="8" t="s">
        <v>68</v>
      </c>
      <c r="C38" s="8" t="s">
        <v>532</v>
      </c>
      <c r="D38" s="8" t="s">
        <v>1387</v>
      </c>
      <c r="E38" s="44" t="s">
        <v>262</v>
      </c>
      <c r="F38" s="44" t="s">
        <v>263</v>
      </c>
      <c r="G38" s="45"/>
      <c r="H38" s="45"/>
      <c r="I38" s="45"/>
      <c r="J38" s="45"/>
      <c r="K38" s="44"/>
      <c r="L38" s="44"/>
      <c r="M38" s="46" t="str">
        <f t="shared" si="0"/>
        <v/>
      </c>
      <c r="N38" s="47"/>
    </row>
    <row r="39" spans="1:14" ht="46.05" customHeight="1">
      <c r="A39" s="11" t="s">
        <v>619</v>
      </c>
      <c r="B39" s="8" t="s">
        <v>68</v>
      </c>
      <c r="C39" s="8" t="s">
        <v>532</v>
      </c>
      <c r="D39" s="8" t="s">
        <v>1388</v>
      </c>
      <c r="E39" s="44" t="s">
        <v>262</v>
      </c>
      <c r="F39" s="44" t="s">
        <v>263</v>
      </c>
      <c r="G39" s="45"/>
      <c r="H39" s="45"/>
      <c r="I39" s="45"/>
      <c r="J39" s="45"/>
      <c r="K39" s="44"/>
      <c r="L39" s="44"/>
      <c r="M39" s="46" t="str">
        <f t="shared" si="0"/>
        <v/>
      </c>
      <c r="N39" s="47"/>
    </row>
    <row r="40" spans="1:14" ht="46.05" customHeight="1">
      <c r="A40" s="11" t="s">
        <v>622</v>
      </c>
      <c r="B40" s="8" t="s">
        <v>68</v>
      </c>
      <c r="C40" s="8" t="s">
        <v>532</v>
      </c>
      <c r="D40" s="8" t="s">
        <v>1389</v>
      </c>
      <c r="E40" s="44" t="s">
        <v>262</v>
      </c>
      <c r="F40" s="44" t="s">
        <v>263</v>
      </c>
      <c r="G40" s="45"/>
      <c r="H40" s="45"/>
      <c r="I40" s="45"/>
      <c r="J40" s="45"/>
      <c r="K40" s="44"/>
      <c r="L40" s="44"/>
      <c r="M40" s="46" t="str">
        <f t="shared" si="0"/>
        <v/>
      </c>
      <c r="N40" s="47"/>
    </row>
    <row r="41" spans="1:14" ht="46.05" customHeight="1">
      <c r="A41" s="12" t="s">
        <v>624</v>
      </c>
      <c r="B41" s="13" t="s">
        <v>68</v>
      </c>
      <c r="C41" s="13" t="s">
        <v>532</v>
      </c>
      <c r="D41" s="13" t="s">
        <v>1390</v>
      </c>
      <c r="E41" s="48" t="s">
        <v>262</v>
      </c>
      <c r="F41" s="48" t="s">
        <v>263</v>
      </c>
      <c r="G41" s="49"/>
      <c r="H41" s="49"/>
      <c r="I41" s="49"/>
      <c r="J41" s="49"/>
      <c r="K41" s="48"/>
      <c r="L41" s="48"/>
      <c r="M41" s="50" t="str">
        <f t="shared" si="0"/>
        <v/>
      </c>
      <c r="N41" s="51"/>
    </row>
  </sheetData>
  <sheetProtection algorithmName="SHA-512" hashValue="FLcofExC36eAZcRKve735ip5QK4hVj0Brzp6dqVwDZDxMdvGmBNrPj1JAdCuPpiS9KBRqj3NNUJstynMV/Dr/Q==" saltValue="Mp92x1ap/vBqIqa/ETbv2g==" spinCount="100000" sheet="1" objects="1" scenarios="1" selectLockedCells="1"/>
  <mergeCells count="2">
    <mergeCell ref="A1:N2"/>
    <mergeCell ref="A3:N3"/>
  </mergeCells>
  <conditionalFormatting sqref="E8:E41">
    <cfRule type="containsText" dxfId="26" priority="4" operator="containsText" text="Alta"/>
    <cfRule type="containsText" dxfId="25" priority="5" operator="containsText" text="Média"/>
    <cfRule type="containsText" dxfId="24" priority="6" operator="containsText" text="Baixa"/>
  </conditionalFormatting>
  <conditionalFormatting sqref="F8:F41">
    <cfRule type="containsText" dxfId="23" priority="1" operator="containsText" text="Concluído"/>
    <cfRule type="containsText" dxfId="22" priority="2" operator="containsText" text="Em estudo"/>
    <cfRule type="containsText" dxfId="21" priority="3" operator="containsText" text="Não iniciado"/>
  </conditionalFormatting>
  <conditionalFormatting sqref="M8:M41">
    <cfRule type="expression" dxfId="20" priority="7">
      <formula>AND($M8&lt;&gt;"",$M8&lt;0.6)</formula>
    </cfRule>
    <cfRule type="expression" dxfId="19" priority="8">
      <formula>AND($M8&lt;&gt;"",$M8&gt;=0.6,$M8&lt;0.8)</formula>
    </cfRule>
    <cfRule type="expression" dxfId="18" priority="9">
      <formula>AND($M8&lt;&gt;"",$M8&gt;=0.8)</formula>
    </cfRule>
  </conditionalFormatting>
  <dataValidations count="3">
    <dataValidation type="list" sqref="E8:E41" xr:uid="{00000000-0002-0000-1200-000000000000}">
      <formula1>"Alta,Média,Baixa"</formula1>
    </dataValidation>
    <dataValidation type="list" sqref="F8:F41" xr:uid="{00000000-0002-0000-1200-000001000000}">
      <formula1>"Não iniciado,Em estudo,Concluído"</formula1>
    </dataValidation>
    <dataValidation type="whole" sqref="K8:L41" xr:uid="{00000000-0002-0000-1200-000002000000}">
      <formula1>0</formula1>
      <formula2>10000</formula2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24"/>
  <sheetViews>
    <sheetView showGridLines="0" topLeftCell="D1" workbookViewId="0">
      <selection activeCell="E8" sqref="E8"/>
    </sheetView>
  </sheetViews>
  <sheetFormatPr defaultRowHeight="13.8"/>
  <cols>
    <col min="1" max="1" width="10" customWidth="1"/>
    <col min="2" max="2" width="26" customWidth="1"/>
    <col min="3" max="3" width="34" customWidth="1"/>
    <col min="4" max="4" width="78" customWidth="1"/>
    <col min="5" max="5" width="12" customWidth="1"/>
    <col min="6" max="6" width="15" customWidth="1"/>
    <col min="7" max="10" width="13" customWidth="1"/>
    <col min="11" max="11" width="11" customWidth="1"/>
    <col min="12" max="12" width="10" customWidth="1"/>
    <col min="13" max="13" width="12" customWidth="1"/>
    <col min="14" max="14" width="30" customWidth="1"/>
  </cols>
  <sheetData>
    <row r="1" spans="1:14" ht="30" customHeight="1">
      <c r="A1" s="73" t="s">
        <v>1495</v>
      </c>
      <c r="B1" s="73" t="s">
        <v>1391</v>
      </c>
      <c r="C1" s="73" t="s">
        <v>1391</v>
      </c>
      <c r="D1" s="73" t="s">
        <v>1391</v>
      </c>
      <c r="E1" s="73" t="s">
        <v>1391</v>
      </c>
      <c r="F1" s="73" t="s">
        <v>1391</v>
      </c>
      <c r="G1" s="73" t="s">
        <v>1391</v>
      </c>
      <c r="H1" s="73" t="s">
        <v>1391</v>
      </c>
      <c r="I1" s="73" t="s">
        <v>1391</v>
      </c>
      <c r="J1" s="73" t="s">
        <v>1391</v>
      </c>
      <c r="K1" s="73" t="s">
        <v>1391</v>
      </c>
      <c r="L1" s="73" t="s">
        <v>1391</v>
      </c>
      <c r="M1" s="73" t="s">
        <v>1391</v>
      </c>
      <c r="N1" s="73" t="s">
        <v>1391</v>
      </c>
    </row>
    <row r="2" spans="1:14" ht="30" customHeight="1">
      <c r="A2" s="73" t="s">
        <v>1391</v>
      </c>
      <c r="B2" s="73" t="s">
        <v>1391</v>
      </c>
      <c r="C2" s="73" t="s">
        <v>1391</v>
      </c>
      <c r="D2" s="73" t="s">
        <v>1391</v>
      </c>
      <c r="E2" s="73" t="s">
        <v>1391</v>
      </c>
      <c r="F2" s="73" t="s">
        <v>1391</v>
      </c>
      <c r="G2" s="73" t="s">
        <v>1391</v>
      </c>
      <c r="H2" s="73" t="s">
        <v>1391</v>
      </c>
      <c r="I2" s="73" t="s">
        <v>1391</v>
      </c>
      <c r="J2" s="73" t="s">
        <v>1391</v>
      </c>
      <c r="K2" s="73" t="s">
        <v>1391</v>
      </c>
      <c r="L2" s="73" t="s">
        <v>1391</v>
      </c>
      <c r="M2" s="73" t="s">
        <v>1391</v>
      </c>
      <c r="N2" s="73" t="s">
        <v>1391</v>
      </c>
    </row>
    <row r="3" spans="1:14" ht="28.05" customHeight="1">
      <c r="A3" s="74" t="s">
        <v>482</v>
      </c>
      <c r="B3" s="74" t="s">
        <v>482</v>
      </c>
      <c r="C3" s="74" t="s">
        <v>482</v>
      </c>
      <c r="D3" s="74" t="s">
        <v>482</v>
      </c>
      <c r="E3" s="74" t="s">
        <v>482</v>
      </c>
      <c r="F3" s="74" t="s">
        <v>482</v>
      </c>
      <c r="G3" s="74" t="s">
        <v>482</v>
      </c>
      <c r="H3" s="74" t="s">
        <v>482</v>
      </c>
      <c r="I3" s="74" t="s">
        <v>482</v>
      </c>
      <c r="J3" s="74" t="s">
        <v>482</v>
      </c>
      <c r="K3" s="74" t="s">
        <v>482</v>
      </c>
      <c r="L3" s="74" t="s">
        <v>482</v>
      </c>
      <c r="M3" s="74" t="s">
        <v>482</v>
      </c>
      <c r="N3" s="74" t="s">
        <v>482</v>
      </c>
    </row>
    <row r="5" spans="1:14">
      <c r="A5" s="1" t="s">
        <v>56</v>
      </c>
      <c r="B5" s="1"/>
      <c r="C5" s="1" t="s">
        <v>54</v>
      </c>
      <c r="D5" s="1"/>
      <c r="E5" s="1" t="s">
        <v>55</v>
      </c>
      <c r="F5" s="1"/>
      <c r="G5" s="1" t="s">
        <v>244</v>
      </c>
      <c r="H5" s="1"/>
      <c r="I5" s="1" t="s">
        <v>245</v>
      </c>
      <c r="J5" s="1"/>
      <c r="K5" s="1" t="s">
        <v>246</v>
      </c>
      <c r="L5" s="1"/>
    </row>
    <row r="6" spans="1:14" ht="15.6">
      <c r="A6" s="3">
        <f>IFERROR(COUNTIF(F8:F24,"Concluído")/COUNTA(D8:D24),0)</f>
        <v>0</v>
      </c>
      <c r="B6" s="2"/>
      <c r="C6" s="2">
        <f>COUNTA(D8:D24)</f>
        <v>17</v>
      </c>
      <c r="D6" s="2"/>
      <c r="E6" s="2">
        <f>COUNTIF(F8:F24,"Concluído")</f>
        <v>0</v>
      </c>
      <c r="F6" s="2"/>
      <c r="G6" s="2">
        <f>SUM(K8:K24)</f>
        <v>0</v>
      </c>
      <c r="H6" s="2"/>
      <c r="I6" s="2">
        <f>SUM(L8:L24)</f>
        <v>0</v>
      </c>
      <c r="J6" s="2"/>
      <c r="K6" s="3">
        <f>IFERROR(I6/G6,0)</f>
        <v>0</v>
      </c>
      <c r="L6" s="2"/>
    </row>
    <row r="7" spans="1:14" ht="31.95" customHeight="1">
      <c r="A7" s="9" t="s">
        <v>247</v>
      </c>
      <c r="B7" s="10" t="s">
        <v>248</v>
      </c>
      <c r="C7" s="10" t="s">
        <v>249</v>
      </c>
      <c r="D7" s="10" t="s">
        <v>250</v>
      </c>
      <c r="E7" s="10" t="s">
        <v>251</v>
      </c>
      <c r="F7" s="10" t="s">
        <v>252</v>
      </c>
      <c r="G7" s="10" t="s">
        <v>253</v>
      </c>
      <c r="H7" s="10" t="s">
        <v>254</v>
      </c>
      <c r="I7" s="10" t="s">
        <v>255</v>
      </c>
      <c r="J7" s="10" t="s">
        <v>256</v>
      </c>
      <c r="K7" s="10" t="s">
        <v>53</v>
      </c>
      <c r="L7" s="10" t="s">
        <v>245</v>
      </c>
      <c r="M7" s="10" t="s">
        <v>257</v>
      </c>
      <c r="N7" s="10" t="s">
        <v>258</v>
      </c>
    </row>
    <row r="8" spans="1:14" ht="46.05" customHeight="1">
      <c r="A8" s="11" t="s">
        <v>483</v>
      </c>
      <c r="B8" s="8" t="s">
        <v>69</v>
      </c>
      <c r="C8" s="8" t="s">
        <v>260</v>
      </c>
      <c r="D8" s="8" t="s">
        <v>1392</v>
      </c>
      <c r="E8" s="44" t="s">
        <v>262</v>
      </c>
      <c r="F8" s="44" t="s">
        <v>263</v>
      </c>
      <c r="G8" s="45"/>
      <c r="H8" s="45"/>
      <c r="I8" s="45"/>
      <c r="J8" s="45"/>
      <c r="K8" s="44"/>
      <c r="L8" s="44"/>
      <c r="M8" s="46" t="str">
        <f t="shared" ref="M8:M24" si="0">IF(OR(K8="",L8=""),"",IFERROR(L8/K8,0))</f>
        <v/>
      </c>
      <c r="N8" s="47"/>
    </row>
    <row r="9" spans="1:14" ht="46.05" customHeight="1">
      <c r="A9" s="11" t="s">
        <v>486</v>
      </c>
      <c r="B9" s="8" t="s">
        <v>69</v>
      </c>
      <c r="C9" s="8" t="s">
        <v>260</v>
      </c>
      <c r="D9" s="8" t="s">
        <v>1393</v>
      </c>
      <c r="E9" s="44" t="s">
        <v>262</v>
      </c>
      <c r="F9" s="44" t="s">
        <v>263</v>
      </c>
      <c r="G9" s="45"/>
      <c r="H9" s="45"/>
      <c r="I9" s="45"/>
      <c r="J9" s="45"/>
      <c r="K9" s="44"/>
      <c r="L9" s="44"/>
      <c r="M9" s="46" t="str">
        <f t="shared" si="0"/>
        <v/>
      </c>
      <c r="N9" s="47"/>
    </row>
    <row r="10" spans="1:14" ht="46.05" customHeight="1">
      <c r="A10" s="11" t="s">
        <v>488</v>
      </c>
      <c r="B10" s="8" t="s">
        <v>69</v>
      </c>
      <c r="C10" s="8" t="s">
        <v>260</v>
      </c>
      <c r="D10" s="8" t="s">
        <v>1394</v>
      </c>
      <c r="E10" s="44" t="s">
        <v>262</v>
      </c>
      <c r="F10" s="44" t="s">
        <v>263</v>
      </c>
      <c r="G10" s="45"/>
      <c r="H10" s="45"/>
      <c r="I10" s="45"/>
      <c r="J10" s="45"/>
      <c r="K10" s="44"/>
      <c r="L10" s="44"/>
      <c r="M10" s="46" t="str">
        <f t="shared" si="0"/>
        <v/>
      </c>
      <c r="N10" s="47"/>
    </row>
    <row r="11" spans="1:14" ht="46.05" customHeight="1">
      <c r="A11" s="11" t="s">
        <v>490</v>
      </c>
      <c r="B11" s="8" t="s">
        <v>69</v>
      </c>
      <c r="C11" s="8" t="s">
        <v>260</v>
      </c>
      <c r="D11" s="8" t="s">
        <v>1395</v>
      </c>
      <c r="E11" s="44" t="s">
        <v>262</v>
      </c>
      <c r="F11" s="44" t="s">
        <v>263</v>
      </c>
      <c r="G11" s="45"/>
      <c r="H11" s="45"/>
      <c r="I11" s="45"/>
      <c r="J11" s="45"/>
      <c r="K11" s="44"/>
      <c r="L11" s="44"/>
      <c r="M11" s="46" t="str">
        <f t="shared" si="0"/>
        <v/>
      </c>
      <c r="N11" s="47"/>
    </row>
    <row r="12" spans="1:14" ht="46.05" customHeight="1">
      <c r="A12" s="11" t="s">
        <v>493</v>
      </c>
      <c r="B12" s="8" t="s">
        <v>69</v>
      </c>
      <c r="C12" s="8" t="s">
        <v>260</v>
      </c>
      <c r="D12" s="8" t="s">
        <v>1396</v>
      </c>
      <c r="E12" s="44" t="s">
        <v>262</v>
      </c>
      <c r="F12" s="44" t="s">
        <v>263</v>
      </c>
      <c r="G12" s="45"/>
      <c r="H12" s="45"/>
      <c r="I12" s="45"/>
      <c r="J12" s="45"/>
      <c r="K12" s="44"/>
      <c r="L12" s="44"/>
      <c r="M12" s="46" t="str">
        <f t="shared" si="0"/>
        <v/>
      </c>
      <c r="N12" s="47"/>
    </row>
    <row r="13" spans="1:14" ht="46.05" customHeight="1">
      <c r="A13" s="11" t="s">
        <v>496</v>
      </c>
      <c r="B13" s="8" t="s">
        <v>69</v>
      </c>
      <c r="C13" s="8" t="s">
        <v>260</v>
      </c>
      <c r="D13" s="8" t="s">
        <v>1397</v>
      </c>
      <c r="E13" s="44" t="s">
        <v>262</v>
      </c>
      <c r="F13" s="44" t="s">
        <v>263</v>
      </c>
      <c r="G13" s="45"/>
      <c r="H13" s="45"/>
      <c r="I13" s="45"/>
      <c r="J13" s="45"/>
      <c r="K13" s="44"/>
      <c r="L13" s="44"/>
      <c r="M13" s="46" t="str">
        <f t="shared" si="0"/>
        <v/>
      </c>
      <c r="N13" s="47"/>
    </row>
    <row r="14" spans="1:14" ht="46.05" customHeight="1">
      <c r="A14" s="11" t="s">
        <v>498</v>
      </c>
      <c r="B14" s="8" t="s">
        <v>69</v>
      </c>
      <c r="C14" s="8" t="s">
        <v>260</v>
      </c>
      <c r="D14" s="8" t="s">
        <v>1398</v>
      </c>
      <c r="E14" s="44" t="s">
        <v>262</v>
      </c>
      <c r="F14" s="44" t="s">
        <v>263</v>
      </c>
      <c r="G14" s="45"/>
      <c r="H14" s="45"/>
      <c r="I14" s="45"/>
      <c r="J14" s="45"/>
      <c r="K14" s="44"/>
      <c r="L14" s="44"/>
      <c r="M14" s="46" t="str">
        <f t="shared" si="0"/>
        <v/>
      </c>
      <c r="N14" s="47"/>
    </row>
    <row r="15" spans="1:14" ht="46.05" customHeight="1">
      <c r="A15" s="11" t="s">
        <v>500</v>
      </c>
      <c r="B15" s="8" t="s">
        <v>69</v>
      </c>
      <c r="C15" s="8" t="s">
        <v>260</v>
      </c>
      <c r="D15" s="8" t="s">
        <v>1399</v>
      </c>
      <c r="E15" s="44" t="s">
        <v>262</v>
      </c>
      <c r="F15" s="44" t="s">
        <v>263</v>
      </c>
      <c r="G15" s="45"/>
      <c r="H15" s="45"/>
      <c r="I15" s="45"/>
      <c r="J15" s="45"/>
      <c r="K15" s="44"/>
      <c r="L15" s="44"/>
      <c r="M15" s="46" t="str">
        <f t="shared" si="0"/>
        <v/>
      </c>
      <c r="N15" s="47"/>
    </row>
    <row r="16" spans="1:14" ht="46.05" customHeight="1">
      <c r="A16" s="11" t="s">
        <v>502</v>
      </c>
      <c r="B16" s="8" t="s">
        <v>69</v>
      </c>
      <c r="C16" s="8" t="s">
        <v>1400</v>
      </c>
      <c r="D16" s="8" t="s">
        <v>1401</v>
      </c>
      <c r="E16" s="44" t="s">
        <v>262</v>
      </c>
      <c r="F16" s="44" t="s">
        <v>263</v>
      </c>
      <c r="G16" s="45"/>
      <c r="H16" s="45"/>
      <c r="I16" s="45"/>
      <c r="J16" s="45"/>
      <c r="K16" s="44"/>
      <c r="L16" s="44"/>
      <c r="M16" s="46" t="str">
        <f t="shared" si="0"/>
        <v/>
      </c>
      <c r="N16" s="47"/>
    </row>
    <row r="17" spans="1:14" ht="46.05" customHeight="1">
      <c r="A17" s="11" t="s">
        <v>504</v>
      </c>
      <c r="B17" s="8" t="s">
        <v>69</v>
      </c>
      <c r="C17" s="8" t="s">
        <v>1400</v>
      </c>
      <c r="D17" s="8" t="s">
        <v>1402</v>
      </c>
      <c r="E17" s="44" t="s">
        <v>262</v>
      </c>
      <c r="F17" s="44" t="s">
        <v>263</v>
      </c>
      <c r="G17" s="45"/>
      <c r="H17" s="45"/>
      <c r="I17" s="45"/>
      <c r="J17" s="45"/>
      <c r="K17" s="44"/>
      <c r="L17" s="44"/>
      <c r="M17" s="46" t="str">
        <f t="shared" si="0"/>
        <v/>
      </c>
      <c r="N17" s="47"/>
    </row>
    <row r="18" spans="1:14" ht="46.05" customHeight="1">
      <c r="A18" s="11" t="s">
        <v>506</v>
      </c>
      <c r="B18" s="8" t="s">
        <v>69</v>
      </c>
      <c r="C18" s="8" t="s">
        <v>1400</v>
      </c>
      <c r="D18" s="8" t="s">
        <v>1403</v>
      </c>
      <c r="E18" s="44" t="s">
        <v>262</v>
      </c>
      <c r="F18" s="44" t="s">
        <v>263</v>
      </c>
      <c r="G18" s="45"/>
      <c r="H18" s="45"/>
      <c r="I18" s="45"/>
      <c r="J18" s="45"/>
      <c r="K18" s="44"/>
      <c r="L18" s="44"/>
      <c r="M18" s="46" t="str">
        <f t="shared" si="0"/>
        <v/>
      </c>
      <c r="N18" s="47"/>
    </row>
    <row r="19" spans="1:14" ht="46.05" customHeight="1">
      <c r="A19" s="11" t="s">
        <v>509</v>
      </c>
      <c r="B19" s="8" t="s">
        <v>69</v>
      </c>
      <c r="C19" s="8" t="s">
        <v>1400</v>
      </c>
      <c r="D19" s="8" t="s">
        <v>1404</v>
      </c>
      <c r="E19" s="44" t="s">
        <v>262</v>
      </c>
      <c r="F19" s="44" t="s">
        <v>263</v>
      </c>
      <c r="G19" s="45"/>
      <c r="H19" s="45"/>
      <c r="I19" s="45"/>
      <c r="J19" s="45"/>
      <c r="K19" s="44"/>
      <c r="L19" s="44"/>
      <c r="M19" s="46" t="str">
        <f t="shared" si="0"/>
        <v/>
      </c>
      <c r="N19" s="47"/>
    </row>
    <row r="20" spans="1:14" ht="46.05" customHeight="1">
      <c r="A20" s="11" t="s">
        <v>511</v>
      </c>
      <c r="B20" s="8" t="s">
        <v>69</v>
      </c>
      <c r="C20" s="8" t="s">
        <v>1400</v>
      </c>
      <c r="D20" s="8" t="s">
        <v>1405</v>
      </c>
      <c r="E20" s="44" t="s">
        <v>262</v>
      </c>
      <c r="F20" s="44" t="s">
        <v>263</v>
      </c>
      <c r="G20" s="45"/>
      <c r="H20" s="45"/>
      <c r="I20" s="45"/>
      <c r="J20" s="45"/>
      <c r="K20" s="44"/>
      <c r="L20" s="44"/>
      <c r="M20" s="46" t="str">
        <f t="shared" si="0"/>
        <v/>
      </c>
      <c r="N20" s="47"/>
    </row>
    <row r="21" spans="1:14" ht="46.05" customHeight="1">
      <c r="A21" s="11" t="s">
        <v>513</v>
      </c>
      <c r="B21" s="8" t="s">
        <v>69</v>
      </c>
      <c r="C21" s="8" t="s">
        <v>1400</v>
      </c>
      <c r="D21" s="8" t="s">
        <v>1406</v>
      </c>
      <c r="E21" s="44" t="s">
        <v>262</v>
      </c>
      <c r="F21" s="44" t="s">
        <v>263</v>
      </c>
      <c r="G21" s="45"/>
      <c r="H21" s="45"/>
      <c r="I21" s="45"/>
      <c r="J21" s="45"/>
      <c r="K21" s="44"/>
      <c r="L21" s="44"/>
      <c r="M21" s="46" t="str">
        <f t="shared" si="0"/>
        <v/>
      </c>
      <c r="N21" s="47"/>
    </row>
    <row r="22" spans="1:14" ht="46.05" customHeight="1">
      <c r="A22" s="11" t="s">
        <v>515</v>
      </c>
      <c r="B22" s="8" t="s">
        <v>69</v>
      </c>
      <c r="C22" s="8" t="s">
        <v>1400</v>
      </c>
      <c r="D22" s="8" t="s">
        <v>1407</v>
      </c>
      <c r="E22" s="44" t="s">
        <v>262</v>
      </c>
      <c r="F22" s="44" t="s">
        <v>263</v>
      </c>
      <c r="G22" s="45"/>
      <c r="H22" s="45"/>
      <c r="I22" s="45"/>
      <c r="J22" s="45"/>
      <c r="K22" s="44"/>
      <c r="L22" s="44"/>
      <c r="M22" s="46" t="str">
        <f t="shared" si="0"/>
        <v/>
      </c>
      <c r="N22" s="47"/>
    </row>
    <row r="23" spans="1:14" ht="46.05" customHeight="1">
      <c r="A23" s="11" t="s">
        <v>518</v>
      </c>
      <c r="B23" s="8" t="s">
        <v>69</v>
      </c>
      <c r="C23" s="8" t="s">
        <v>1400</v>
      </c>
      <c r="D23" s="8" t="s">
        <v>1408</v>
      </c>
      <c r="E23" s="44" t="s">
        <v>262</v>
      </c>
      <c r="F23" s="44" t="s">
        <v>263</v>
      </c>
      <c r="G23" s="45"/>
      <c r="H23" s="45"/>
      <c r="I23" s="45"/>
      <c r="J23" s="45"/>
      <c r="K23" s="44"/>
      <c r="L23" s="44"/>
      <c r="M23" s="46" t="str">
        <f t="shared" si="0"/>
        <v/>
      </c>
      <c r="N23" s="47"/>
    </row>
    <row r="24" spans="1:14" ht="46.05" customHeight="1">
      <c r="A24" s="12" t="s">
        <v>520</v>
      </c>
      <c r="B24" s="13" t="s">
        <v>69</v>
      </c>
      <c r="C24" s="13" t="s">
        <v>1400</v>
      </c>
      <c r="D24" s="13" t="s">
        <v>1409</v>
      </c>
      <c r="E24" s="48" t="s">
        <v>262</v>
      </c>
      <c r="F24" s="48" t="s">
        <v>263</v>
      </c>
      <c r="G24" s="49"/>
      <c r="H24" s="49"/>
      <c r="I24" s="49"/>
      <c r="J24" s="49"/>
      <c r="K24" s="48"/>
      <c r="L24" s="48"/>
      <c r="M24" s="50" t="str">
        <f t="shared" si="0"/>
        <v/>
      </c>
      <c r="N24" s="51"/>
    </row>
  </sheetData>
  <sheetProtection algorithmName="SHA-512" hashValue="swoZ3I7oGGKdmvNb8Ij4HSZDcXZRSeRuHFyQD2lZifA6uqFbQID0wqqppFboxGQC4d0/L6IZ9gPURoGejNGpXA==" saltValue="N3JpIG2smRb+OR+sG9T+uw==" spinCount="100000" sheet="1" objects="1" scenarios="1" selectLockedCells="1"/>
  <mergeCells count="2">
    <mergeCell ref="A1:N2"/>
    <mergeCell ref="A3:N3"/>
  </mergeCells>
  <conditionalFormatting sqref="E8:E24">
    <cfRule type="containsText" dxfId="17" priority="4" operator="containsText" text="Alta"/>
    <cfRule type="containsText" dxfId="16" priority="5" operator="containsText" text="Média"/>
    <cfRule type="containsText" dxfId="15" priority="6" operator="containsText" text="Baixa"/>
  </conditionalFormatting>
  <conditionalFormatting sqref="F8:F24">
    <cfRule type="containsText" dxfId="14" priority="1" operator="containsText" text="Concluído"/>
    <cfRule type="containsText" dxfId="13" priority="2" operator="containsText" text="Em estudo"/>
    <cfRule type="containsText" dxfId="12" priority="3" operator="containsText" text="Não iniciado"/>
  </conditionalFormatting>
  <conditionalFormatting sqref="M8:M24">
    <cfRule type="expression" dxfId="11" priority="7">
      <formula>AND($M8&lt;&gt;"",$M8&lt;0.6)</formula>
    </cfRule>
    <cfRule type="expression" dxfId="10" priority="8">
      <formula>AND($M8&lt;&gt;"",$M8&gt;=0.6,$M8&lt;0.8)</formula>
    </cfRule>
    <cfRule type="expression" dxfId="9" priority="9">
      <formula>AND($M8&lt;&gt;"",$M8&gt;=0.8)</formula>
    </cfRule>
  </conditionalFormatting>
  <dataValidations count="3">
    <dataValidation type="list" sqref="E8:E24" xr:uid="{00000000-0002-0000-1300-000000000000}">
      <formula1>"Alta,Média,Baixa"</formula1>
    </dataValidation>
    <dataValidation type="list" sqref="F8:F24" xr:uid="{00000000-0002-0000-1300-000001000000}">
      <formula1>"Não iniciado,Em estudo,Concluído"</formula1>
    </dataValidation>
    <dataValidation type="whole" sqref="K8:L24" xr:uid="{00000000-0002-0000-1300-000002000000}">
      <formula1>0</formula1>
      <formula2>10000</formula2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70"/>
  <sheetViews>
    <sheetView showGridLines="0" topLeftCell="D20" workbookViewId="0">
      <selection activeCell="F12" sqref="F12"/>
    </sheetView>
  </sheetViews>
  <sheetFormatPr defaultRowHeight="13.8"/>
  <cols>
    <col min="1" max="1" width="10" customWidth="1"/>
    <col min="2" max="2" width="26" customWidth="1"/>
    <col min="3" max="3" width="34" customWidth="1"/>
    <col min="4" max="4" width="78" customWidth="1"/>
    <col min="5" max="5" width="12" customWidth="1"/>
    <col min="6" max="6" width="15" customWidth="1"/>
    <col min="7" max="10" width="13" customWidth="1"/>
    <col min="11" max="11" width="11" customWidth="1"/>
    <col min="12" max="12" width="10" customWidth="1"/>
    <col min="13" max="13" width="12" customWidth="1"/>
    <col min="14" max="14" width="30" customWidth="1"/>
  </cols>
  <sheetData>
    <row r="1" spans="1:14" ht="30" customHeight="1">
      <c r="A1" s="73" t="s">
        <v>1496</v>
      </c>
      <c r="B1" s="73" t="s">
        <v>1410</v>
      </c>
      <c r="C1" s="73" t="s">
        <v>1410</v>
      </c>
      <c r="D1" s="73" t="s">
        <v>1410</v>
      </c>
      <c r="E1" s="73" t="s">
        <v>1410</v>
      </c>
      <c r="F1" s="73" t="s">
        <v>1410</v>
      </c>
      <c r="G1" s="73" t="s">
        <v>1410</v>
      </c>
      <c r="H1" s="73" t="s">
        <v>1410</v>
      </c>
      <c r="I1" s="73" t="s">
        <v>1410</v>
      </c>
      <c r="J1" s="73" t="s">
        <v>1410</v>
      </c>
      <c r="K1" s="73" t="s">
        <v>1410</v>
      </c>
      <c r="L1" s="73" t="s">
        <v>1410</v>
      </c>
      <c r="M1" s="73" t="s">
        <v>1410</v>
      </c>
      <c r="N1" s="73" t="s">
        <v>1410</v>
      </c>
    </row>
    <row r="2" spans="1:14" ht="30" customHeight="1">
      <c r="A2" s="73" t="s">
        <v>1410</v>
      </c>
      <c r="B2" s="73" t="s">
        <v>1410</v>
      </c>
      <c r="C2" s="73" t="s">
        <v>1410</v>
      </c>
      <c r="D2" s="73" t="s">
        <v>1410</v>
      </c>
      <c r="E2" s="73" t="s">
        <v>1410</v>
      </c>
      <c r="F2" s="73" t="s">
        <v>1410</v>
      </c>
      <c r="G2" s="73" t="s">
        <v>1410</v>
      </c>
      <c r="H2" s="73" t="s">
        <v>1410</v>
      </c>
      <c r="I2" s="73" t="s">
        <v>1410</v>
      </c>
      <c r="J2" s="73" t="s">
        <v>1410</v>
      </c>
      <c r="K2" s="73" t="s">
        <v>1410</v>
      </c>
      <c r="L2" s="73" t="s">
        <v>1410</v>
      </c>
      <c r="M2" s="73" t="s">
        <v>1410</v>
      </c>
      <c r="N2" s="73" t="s">
        <v>1410</v>
      </c>
    </row>
    <row r="3" spans="1:14" ht="28.05" customHeight="1">
      <c r="A3" s="74" t="s">
        <v>482</v>
      </c>
      <c r="B3" s="74" t="s">
        <v>482</v>
      </c>
      <c r="C3" s="74" t="s">
        <v>482</v>
      </c>
      <c r="D3" s="74" t="s">
        <v>482</v>
      </c>
      <c r="E3" s="74" t="s">
        <v>482</v>
      </c>
      <c r="F3" s="74" t="s">
        <v>482</v>
      </c>
      <c r="G3" s="74" t="s">
        <v>482</v>
      </c>
      <c r="H3" s="74" t="s">
        <v>482</v>
      </c>
      <c r="I3" s="74" t="s">
        <v>482</v>
      </c>
      <c r="J3" s="74" t="s">
        <v>482</v>
      </c>
      <c r="K3" s="74" t="s">
        <v>482</v>
      </c>
      <c r="L3" s="74" t="s">
        <v>482</v>
      </c>
      <c r="M3" s="74" t="s">
        <v>482</v>
      </c>
      <c r="N3" s="74" t="s">
        <v>482</v>
      </c>
    </row>
    <row r="5" spans="1:14">
      <c r="A5" s="1" t="s">
        <v>56</v>
      </c>
      <c r="B5" s="1"/>
      <c r="C5" s="1" t="s">
        <v>54</v>
      </c>
      <c r="D5" s="1"/>
      <c r="E5" s="1" t="s">
        <v>55</v>
      </c>
      <c r="F5" s="1"/>
      <c r="G5" s="1" t="s">
        <v>244</v>
      </c>
      <c r="H5" s="1"/>
      <c r="I5" s="1" t="s">
        <v>245</v>
      </c>
      <c r="J5" s="1"/>
      <c r="K5" s="1" t="s">
        <v>246</v>
      </c>
      <c r="L5" s="1"/>
    </row>
    <row r="6" spans="1:14" ht="15.6">
      <c r="A6" s="3">
        <f>IFERROR(COUNTIF(F8:F70,"Concluído")/COUNTA(D8:D70),0)</f>
        <v>0</v>
      </c>
      <c r="B6" s="2"/>
      <c r="C6" s="2">
        <f>COUNTA(D8:D70)</f>
        <v>63</v>
      </c>
      <c r="D6" s="2"/>
      <c r="E6" s="2">
        <f>COUNTIF(F8:F70,"Concluído")</f>
        <v>0</v>
      </c>
      <c r="F6" s="2"/>
      <c r="G6" s="2">
        <f>SUM(K8:K70)</f>
        <v>0</v>
      </c>
      <c r="H6" s="2"/>
      <c r="I6" s="2">
        <f>SUM(L8:L70)</f>
        <v>0</v>
      </c>
      <c r="J6" s="2"/>
      <c r="K6" s="3">
        <f>IFERROR(I6/G6,0)</f>
        <v>0</v>
      </c>
      <c r="L6" s="2"/>
    </row>
    <row r="7" spans="1:14" ht="31.95" customHeight="1">
      <c r="A7" s="9" t="s">
        <v>247</v>
      </c>
      <c r="B7" s="10" t="s">
        <v>248</v>
      </c>
      <c r="C7" s="10" t="s">
        <v>249</v>
      </c>
      <c r="D7" s="10" t="s">
        <v>250</v>
      </c>
      <c r="E7" s="10" t="s">
        <v>251</v>
      </c>
      <c r="F7" s="10" t="s">
        <v>252</v>
      </c>
      <c r="G7" s="10" t="s">
        <v>253</v>
      </c>
      <c r="H7" s="10" t="s">
        <v>254</v>
      </c>
      <c r="I7" s="10" t="s">
        <v>255</v>
      </c>
      <c r="J7" s="10" t="s">
        <v>256</v>
      </c>
      <c r="K7" s="10" t="s">
        <v>53</v>
      </c>
      <c r="L7" s="10" t="s">
        <v>245</v>
      </c>
      <c r="M7" s="10" t="s">
        <v>257</v>
      </c>
      <c r="N7" s="10" t="s">
        <v>258</v>
      </c>
    </row>
    <row r="8" spans="1:14" ht="46.05" customHeight="1">
      <c r="A8" s="11" t="s">
        <v>483</v>
      </c>
      <c r="B8" s="8" t="s">
        <v>21</v>
      </c>
      <c r="C8" s="8" t="s">
        <v>1411</v>
      </c>
      <c r="D8" s="8" t="s">
        <v>1412</v>
      </c>
      <c r="E8" s="44" t="s">
        <v>262</v>
      </c>
      <c r="F8" s="44" t="s">
        <v>263</v>
      </c>
      <c r="G8" s="45"/>
      <c r="H8" s="45"/>
      <c r="I8" s="45"/>
      <c r="J8" s="45"/>
      <c r="K8" s="44"/>
      <c r="L8" s="44"/>
      <c r="M8" s="46" t="str">
        <f t="shared" ref="M8:M39" si="0">IF(OR(K8="",L8=""),"",IFERROR(L8/K8,0))</f>
        <v/>
      </c>
      <c r="N8" s="47"/>
    </row>
    <row r="9" spans="1:14" ht="46.05" customHeight="1">
      <c r="A9" s="11" t="s">
        <v>486</v>
      </c>
      <c r="B9" s="8" t="s">
        <v>21</v>
      </c>
      <c r="C9" s="8" t="s">
        <v>1411</v>
      </c>
      <c r="D9" s="8" t="s">
        <v>1413</v>
      </c>
      <c r="E9" s="44" t="s">
        <v>262</v>
      </c>
      <c r="F9" s="44" t="s">
        <v>263</v>
      </c>
      <c r="G9" s="45"/>
      <c r="H9" s="45"/>
      <c r="I9" s="45"/>
      <c r="J9" s="45"/>
      <c r="K9" s="44"/>
      <c r="L9" s="44"/>
      <c r="M9" s="46" t="str">
        <f t="shared" si="0"/>
        <v/>
      </c>
      <c r="N9" s="47"/>
    </row>
    <row r="10" spans="1:14" ht="46.05" customHeight="1">
      <c r="A10" s="11" t="s">
        <v>488</v>
      </c>
      <c r="B10" s="8" t="s">
        <v>21</v>
      </c>
      <c r="C10" s="8" t="s">
        <v>1411</v>
      </c>
      <c r="D10" s="8" t="s">
        <v>1414</v>
      </c>
      <c r="E10" s="44" t="s">
        <v>262</v>
      </c>
      <c r="F10" s="44" t="s">
        <v>263</v>
      </c>
      <c r="G10" s="45"/>
      <c r="H10" s="45"/>
      <c r="I10" s="45"/>
      <c r="J10" s="45"/>
      <c r="K10" s="44"/>
      <c r="L10" s="44"/>
      <c r="M10" s="46" t="str">
        <f t="shared" si="0"/>
        <v/>
      </c>
      <c r="N10" s="47"/>
    </row>
    <row r="11" spans="1:14" ht="46.05" customHeight="1">
      <c r="A11" s="11" t="s">
        <v>490</v>
      </c>
      <c r="B11" s="8" t="s">
        <v>21</v>
      </c>
      <c r="C11" s="8" t="s">
        <v>1411</v>
      </c>
      <c r="D11" s="8" t="s">
        <v>1415</v>
      </c>
      <c r="E11" s="44" t="s">
        <v>262</v>
      </c>
      <c r="F11" s="44" t="s">
        <v>263</v>
      </c>
      <c r="G11" s="45"/>
      <c r="H11" s="45"/>
      <c r="I11" s="45"/>
      <c r="J11" s="45"/>
      <c r="K11" s="44"/>
      <c r="L11" s="44"/>
      <c r="M11" s="46" t="str">
        <f t="shared" si="0"/>
        <v/>
      </c>
      <c r="N11" s="47"/>
    </row>
    <row r="12" spans="1:14" ht="46.05" customHeight="1">
      <c r="A12" s="11" t="s">
        <v>493</v>
      </c>
      <c r="B12" s="8" t="s">
        <v>21</v>
      </c>
      <c r="C12" s="8" t="s">
        <v>1411</v>
      </c>
      <c r="D12" s="8" t="s">
        <v>1416</v>
      </c>
      <c r="E12" s="44" t="s">
        <v>262</v>
      </c>
      <c r="F12" s="44" t="s">
        <v>263</v>
      </c>
      <c r="G12" s="45"/>
      <c r="H12" s="45"/>
      <c r="I12" s="45"/>
      <c r="J12" s="45"/>
      <c r="K12" s="44"/>
      <c r="L12" s="44"/>
      <c r="M12" s="46" t="str">
        <f t="shared" si="0"/>
        <v/>
      </c>
      <c r="N12" s="47"/>
    </row>
    <row r="13" spans="1:14" ht="46.05" customHeight="1">
      <c r="A13" s="11" t="s">
        <v>496</v>
      </c>
      <c r="B13" s="8" t="s">
        <v>21</v>
      </c>
      <c r="C13" s="8" t="s">
        <v>1411</v>
      </c>
      <c r="D13" s="8" t="s">
        <v>1417</v>
      </c>
      <c r="E13" s="44" t="s">
        <v>262</v>
      </c>
      <c r="F13" s="44" t="s">
        <v>263</v>
      </c>
      <c r="G13" s="45"/>
      <c r="H13" s="45"/>
      <c r="I13" s="45"/>
      <c r="J13" s="45"/>
      <c r="K13" s="44"/>
      <c r="L13" s="44"/>
      <c r="M13" s="46" t="str">
        <f t="shared" si="0"/>
        <v/>
      </c>
      <c r="N13" s="47"/>
    </row>
    <row r="14" spans="1:14" ht="46.05" customHeight="1">
      <c r="A14" s="11" t="s">
        <v>498</v>
      </c>
      <c r="B14" s="8" t="s">
        <v>21</v>
      </c>
      <c r="C14" s="8" t="s">
        <v>1411</v>
      </c>
      <c r="D14" s="8" t="s">
        <v>1418</v>
      </c>
      <c r="E14" s="44" t="s">
        <v>262</v>
      </c>
      <c r="F14" s="44" t="s">
        <v>263</v>
      </c>
      <c r="G14" s="45"/>
      <c r="H14" s="45"/>
      <c r="I14" s="45"/>
      <c r="J14" s="45"/>
      <c r="K14" s="44"/>
      <c r="L14" s="44"/>
      <c r="M14" s="46" t="str">
        <f t="shared" si="0"/>
        <v/>
      </c>
      <c r="N14" s="47"/>
    </row>
    <row r="15" spans="1:14" ht="46.05" customHeight="1">
      <c r="A15" s="11" t="s">
        <v>500</v>
      </c>
      <c r="B15" s="8" t="s">
        <v>21</v>
      </c>
      <c r="C15" s="8" t="s">
        <v>1411</v>
      </c>
      <c r="D15" s="8" t="s">
        <v>1419</v>
      </c>
      <c r="E15" s="44" t="s">
        <v>262</v>
      </c>
      <c r="F15" s="44" t="s">
        <v>263</v>
      </c>
      <c r="G15" s="45"/>
      <c r="H15" s="45"/>
      <c r="I15" s="45"/>
      <c r="J15" s="45"/>
      <c r="K15" s="44"/>
      <c r="L15" s="44"/>
      <c r="M15" s="46" t="str">
        <f t="shared" si="0"/>
        <v/>
      </c>
      <c r="N15" s="47"/>
    </row>
    <row r="16" spans="1:14" ht="46.05" customHeight="1">
      <c r="A16" s="11" t="s">
        <v>502</v>
      </c>
      <c r="B16" s="8" t="s">
        <v>21</v>
      </c>
      <c r="C16" s="8" t="s">
        <v>1411</v>
      </c>
      <c r="D16" s="8" t="s">
        <v>1420</v>
      </c>
      <c r="E16" s="44" t="s">
        <v>262</v>
      </c>
      <c r="F16" s="44" t="s">
        <v>263</v>
      </c>
      <c r="G16" s="45"/>
      <c r="H16" s="45"/>
      <c r="I16" s="45"/>
      <c r="J16" s="45"/>
      <c r="K16" s="44"/>
      <c r="L16" s="44"/>
      <c r="M16" s="46" t="str">
        <f t="shared" si="0"/>
        <v/>
      </c>
      <c r="N16" s="47"/>
    </row>
    <row r="17" spans="1:14" ht="46.05" customHeight="1">
      <c r="A17" s="11" t="s">
        <v>504</v>
      </c>
      <c r="B17" s="8" t="s">
        <v>21</v>
      </c>
      <c r="C17" s="8" t="s">
        <v>1411</v>
      </c>
      <c r="D17" s="8" t="s">
        <v>1421</v>
      </c>
      <c r="E17" s="44" t="s">
        <v>262</v>
      </c>
      <c r="F17" s="44" t="s">
        <v>263</v>
      </c>
      <c r="G17" s="45"/>
      <c r="H17" s="45"/>
      <c r="I17" s="45"/>
      <c r="J17" s="45"/>
      <c r="K17" s="44"/>
      <c r="L17" s="44"/>
      <c r="M17" s="46" t="str">
        <f t="shared" si="0"/>
        <v/>
      </c>
      <c r="N17" s="47"/>
    </row>
    <row r="18" spans="1:14" ht="46.05" customHeight="1">
      <c r="A18" s="11" t="s">
        <v>506</v>
      </c>
      <c r="B18" s="8" t="s">
        <v>21</v>
      </c>
      <c r="C18" s="8" t="s">
        <v>1411</v>
      </c>
      <c r="D18" s="8" t="s">
        <v>1422</v>
      </c>
      <c r="E18" s="44" t="s">
        <v>262</v>
      </c>
      <c r="F18" s="44" t="s">
        <v>263</v>
      </c>
      <c r="G18" s="45"/>
      <c r="H18" s="45"/>
      <c r="I18" s="45"/>
      <c r="J18" s="45"/>
      <c r="K18" s="44"/>
      <c r="L18" s="44"/>
      <c r="M18" s="46" t="str">
        <f t="shared" si="0"/>
        <v/>
      </c>
      <c r="N18" s="47"/>
    </row>
    <row r="19" spans="1:14" ht="46.05" customHeight="1">
      <c r="A19" s="11" t="s">
        <v>509</v>
      </c>
      <c r="B19" s="8" t="s">
        <v>21</v>
      </c>
      <c r="C19" s="8" t="s">
        <v>1411</v>
      </c>
      <c r="D19" s="8" t="s">
        <v>532</v>
      </c>
      <c r="E19" s="44" t="s">
        <v>262</v>
      </c>
      <c r="F19" s="44" t="s">
        <v>263</v>
      </c>
      <c r="G19" s="45"/>
      <c r="H19" s="45"/>
      <c r="I19" s="45"/>
      <c r="J19" s="45"/>
      <c r="K19" s="44"/>
      <c r="L19" s="44"/>
      <c r="M19" s="46" t="str">
        <f t="shared" si="0"/>
        <v/>
      </c>
      <c r="N19" s="47"/>
    </row>
    <row r="20" spans="1:14" ht="46.05" customHeight="1">
      <c r="A20" s="11" t="s">
        <v>511</v>
      </c>
      <c r="B20" s="8" t="s">
        <v>21</v>
      </c>
      <c r="C20" s="8" t="s">
        <v>1411</v>
      </c>
      <c r="D20" s="8" t="s">
        <v>1423</v>
      </c>
      <c r="E20" s="44" t="s">
        <v>262</v>
      </c>
      <c r="F20" s="44" t="s">
        <v>263</v>
      </c>
      <c r="G20" s="45"/>
      <c r="H20" s="45"/>
      <c r="I20" s="45"/>
      <c r="J20" s="45"/>
      <c r="K20" s="44"/>
      <c r="L20" s="44"/>
      <c r="M20" s="46" t="str">
        <f t="shared" si="0"/>
        <v/>
      </c>
      <c r="N20" s="47"/>
    </row>
    <row r="21" spans="1:14" ht="46.05" customHeight="1">
      <c r="A21" s="11" t="s">
        <v>513</v>
      </c>
      <c r="B21" s="8" t="s">
        <v>21</v>
      </c>
      <c r="C21" s="8" t="s">
        <v>1411</v>
      </c>
      <c r="D21" s="8" t="s">
        <v>1424</v>
      </c>
      <c r="E21" s="44" t="s">
        <v>262</v>
      </c>
      <c r="F21" s="44" t="s">
        <v>263</v>
      </c>
      <c r="G21" s="45"/>
      <c r="H21" s="45"/>
      <c r="I21" s="45"/>
      <c r="J21" s="45"/>
      <c r="K21" s="44"/>
      <c r="L21" s="44"/>
      <c r="M21" s="46" t="str">
        <f t="shared" si="0"/>
        <v/>
      </c>
      <c r="N21" s="47"/>
    </row>
    <row r="22" spans="1:14" ht="46.05" customHeight="1">
      <c r="A22" s="11" t="s">
        <v>515</v>
      </c>
      <c r="B22" s="8" t="s">
        <v>21</v>
      </c>
      <c r="C22" s="8" t="s">
        <v>1411</v>
      </c>
      <c r="D22" s="8" t="s">
        <v>1425</v>
      </c>
      <c r="E22" s="44" t="s">
        <v>262</v>
      </c>
      <c r="F22" s="44" t="s">
        <v>263</v>
      </c>
      <c r="G22" s="45"/>
      <c r="H22" s="45"/>
      <c r="I22" s="45"/>
      <c r="J22" s="45"/>
      <c r="K22" s="44"/>
      <c r="L22" s="44"/>
      <c r="M22" s="46" t="str">
        <f t="shared" si="0"/>
        <v/>
      </c>
      <c r="N22" s="47"/>
    </row>
    <row r="23" spans="1:14" ht="46.05" customHeight="1">
      <c r="A23" s="11" t="s">
        <v>518</v>
      </c>
      <c r="B23" s="8" t="s">
        <v>21</v>
      </c>
      <c r="C23" s="8" t="s">
        <v>1426</v>
      </c>
      <c r="D23" s="8" t="s">
        <v>1427</v>
      </c>
      <c r="E23" s="44" t="s">
        <v>262</v>
      </c>
      <c r="F23" s="44" t="s">
        <v>263</v>
      </c>
      <c r="G23" s="45"/>
      <c r="H23" s="45"/>
      <c r="I23" s="45"/>
      <c r="J23" s="45"/>
      <c r="K23" s="44"/>
      <c r="L23" s="44"/>
      <c r="M23" s="46" t="str">
        <f t="shared" si="0"/>
        <v/>
      </c>
      <c r="N23" s="47"/>
    </row>
    <row r="24" spans="1:14" ht="46.05" customHeight="1">
      <c r="A24" s="11" t="s">
        <v>520</v>
      </c>
      <c r="B24" s="8" t="s">
        <v>21</v>
      </c>
      <c r="C24" s="8" t="s">
        <v>1426</v>
      </c>
      <c r="D24" s="8" t="s">
        <v>1428</v>
      </c>
      <c r="E24" s="44" t="s">
        <v>262</v>
      </c>
      <c r="F24" s="44" t="s">
        <v>263</v>
      </c>
      <c r="G24" s="45"/>
      <c r="H24" s="45"/>
      <c r="I24" s="45"/>
      <c r="J24" s="45"/>
      <c r="K24" s="44"/>
      <c r="L24" s="44"/>
      <c r="M24" s="46" t="str">
        <f t="shared" si="0"/>
        <v/>
      </c>
      <c r="N24" s="47"/>
    </row>
    <row r="25" spans="1:14" ht="46.05" customHeight="1">
      <c r="A25" s="11" t="s">
        <v>522</v>
      </c>
      <c r="B25" s="8" t="s">
        <v>21</v>
      </c>
      <c r="C25" s="8" t="s">
        <v>1429</v>
      </c>
      <c r="D25" s="8" t="s">
        <v>1430</v>
      </c>
      <c r="E25" s="44" t="s">
        <v>262</v>
      </c>
      <c r="F25" s="44" t="s">
        <v>263</v>
      </c>
      <c r="G25" s="45"/>
      <c r="H25" s="45"/>
      <c r="I25" s="45"/>
      <c r="J25" s="45"/>
      <c r="K25" s="44"/>
      <c r="L25" s="44"/>
      <c r="M25" s="46" t="str">
        <f t="shared" si="0"/>
        <v/>
      </c>
      <c r="N25" s="47"/>
    </row>
    <row r="26" spans="1:14" ht="46.05" customHeight="1">
      <c r="A26" s="11" t="s">
        <v>525</v>
      </c>
      <c r="B26" s="8" t="s">
        <v>21</v>
      </c>
      <c r="C26" s="8" t="s">
        <v>1429</v>
      </c>
      <c r="D26" s="8" t="s">
        <v>1431</v>
      </c>
      <c r="E26" s="44" t="s">
        <v>262</v>
      </c>
      <c r="F26" s="44" t="s">
        <v>263</v>
      </c>
      <c r="G26" s="45"/>
      <c r="H26" s="45"/>
      <c r="I26" s="45"/>
      <c r="J26" s="45"/>
      <c r="K26" s="44"/>
      <c r="L26" s="44"/>
      <c r="M26" s="46" t="str">
        <f t="shared" si="0"/>
        <v/>
      </c>
      <c r="N26" s="47"/>
    </row>
    <row r="27" spans="1:14" ht="46.05" customHeight="1">
      <c r="A27" s="11" t="s">
        <v>527</v>
      </c>
      <c r="B27" s="8" t="s">
        <v>21</v>
      </c>
      <c r="C27" s="8" t="s">
        <v>1429</v>
      </c>
      <c r="D27" s="8" t="s">
        <v>1432</v>
      </c>
      <c r="E27" s="44" t="s">
        <v>262</v>
      </c>
      <c r="F27" s="44" t="s">
        <v>263</v>
      </c>
      <c r="G27" s="45"/>
      <c r="H27" s="45"/>
      <c r="I27" s="45"/>
      <c r="J27" s="45"/>
      <c r="K27" s="44"/>
      <c r="L27" s="44"/>
      <c r="M27" s="46" t="str">
        <f t="shared" si="0"/>
        <v/>
      </c>
      <c r="N27" s="47"/>
    </row>
    <row r="28" spans="1:14" ht="46.05" customHeight="1">
      <c r="A28" s="11" t="s">
        <v>529</v>
      </c>
      <c r="B28" s="8" t="s">
        <v>21</v>
      </c>
      <c r="C28" s="8" t="s">
        <v>1429</v>
      </c>
      <c r="D28" s="8" t="s">
        <v>1433</v>
      </c>
      <c r="E28" s="44" t="s">
        <v>262</v>
      </c>
      <c r="F28" s="44" t="s">
        <v>263</v>
      </c>
      <c r="G28" s="45"/>
      <c r="H28" s="45"/>
      <c r="I28" s="45"/>
      <c r="J28" s="45"/>
      <c r="K28" s="44"/>
      <c r="L28" s="44"/>
      <c r="M28" s="46" t="str">
        <f t="shared" si="0"/>
        <v/>
      </c>
      <c r="N28" s="47"/>
    </row>
    <row r="29" spans="1:14" ht="46.05" customHeight="1">
      <c r="A29" s="11" t="s">
        <v>531</v>
      </c>
      <c r="B29" s="8" t="s">
        <v>21</v>
      </c>
      <c r="C29" s="8" t="s">
        <v>1429</v>
      </c>
      <c r="D29" s="8" t="s">
        <v>1434</v>
      </c>
      <c r="E29" s="44" t="s">
        <v>262</v>
      </c>
      <c r="F29" s="44" t="s">
        <v>263</v>
      </c>
      <c r="G29" s="45"/>
      <c r="H29" s="45"/>
      <c r="I29" s="45"/>
      <c r="J29" s="45"/>
      <c r="K29" s="44"/>
      <c r="L29" s="44"/>
      <c r="M29" s="46" t="str">
        <f t="shared" si="0"/>
        <v/>
      </c>
      <c r="N29" s="47"/>
    </row>
    <row r="30" spans="1:14" ht="46.05" customHeight="1">
      <c r="A30" s="11" t="s">
        <v>533</v>
      </c>
      <c r="B30" s="8" t="s">
        <v>21</v>
      </c>
      <c r="C30" s="8" t="s">
        <v>1429</v>
      </c>
      <c r="D30" s="8" t="s">
        <v>1435</v>
      </c>
      <c r="E30" s="44" t="s">
        <v>262</v>
      </c>
      <c r="F30" s="44" t="s">
        <v>263</v>
      </c>
      <c r="G30" s="45"/>
      <c r="H30" s="45"/>
      <c r="I30" s="45"/>
      <c r="J30" s="45"/>
      <c r="K30" s="44"/>
      <c r="L30" s="44"/>
      <c r="M30" s="46" t="str">
        <f t="shared" si="0"/>
        <v/>
      </c>
      <c r="N30" s="47"/>
    </row>
    <row r="31" spans="1:14" ht="46.05" customHeight="1">
      <c r="A31" s="11" t="s">
        <v>535</v>
      </c>
      <c r="B31" s="8" t="s">
        <v>21</v>
      </c>
      <c r="C31" s="8" t="s">
        <v>1429</v>
      </c>
      <c r="D31" s="8" t="s">
        <v>1436</v>
      </c>
      <c r="E31" s="44" t="s">
        <v>262</v>
      </c>
      <c r="F31" s="44" t="s">
        <v>263</v>
      </c>
      <c r="G31" s="45"/>
      <c r="H31" s="45"/>
      <c r="I31" s="45"/>
      <c r="J31" s="45"/>
      <c r="K31" s="44"/>
      <c r="L31" s="44"/>
      <c r="M31" s="46" t="str">
        <f t="shared" si="0"/>
        <v/>
      </c>
      <c r="N31" s="47"/>
    </row>
    <row r="32" spans="1:14" ht="46.05" customHeight="1">
      <c r="A32" s="11" t="s">
        <v>568</v>
      </c>
      <c r="B32" s="8" t="s">
        <v>21</v>
      </c>
      <c r="C32" s="8" t="s">
        <v>1429</v>
      </c>
      <c r="D32" s="8" t="s">
        <v>390</v>
      </c>
      <c r="E32" s="44" t="s">
        <v>262</v>
      </c>
      <c r="F32" s="44" t="s">
        <v>263</v>
      </c>
      <c r="G32" s="45"/>
      <c r="H32" s="45"/>
      <c r="I32" s="45"/>
      <c r="J32" s="45"/>
      <c r="K32" s="44"/>
      <c r="L32" s="44"/>
      <c r="M32" s="46" t="str">
        <f t="shared" si="0"/>
        <v/>
      </c>
      <c r="N32" s="47"/>
    </row>
    <row r="33" spans="1:14" ht="46.05" customHeight="1">
      <c r="A33" s="11" t="s">
        <v>570</v>
      </c>
      <c r="B33" s="8" t="s">
        <v>21</v>
      </c>
      <c r="C33" s="8" t="s">
        <v>1429</v>
      </c>
      <c r="D33" s="8" t="s">
        <v>1437</v>
      </c>
      <c r="E33" s="44" t="s">
        <v>262</v>
      </c>
      <c r="F33" s="44" t="s">
        <v>263</v>
      </c>
      <c r="G33" s="45"/>
      <c r="H33" s="45"/>
      <c r="I33" s="45"/>
      <c r="J33" s="45"/>
      <c r="K33" s="44"/>
      <c r="L33" s="44"/>
      <c r="M33" s="46" t="str">
        <f t="shared" si="0"/>
        <v/>
      </c>
      <c r="N33" s="47"/>
    </row>
    <row r="34" spans="1:14" ht="46.05" customHeight="1">
      <c r="A34" s="11" t="s">
        <v>572</v>
      </c>
      <c r="B34" s="8" t="s">
        <v>21</v>
      </c>
      <c r="C34" s="8" t="s">
        <v>1429</v>
      </c>
      <c r="D34" s="8" t="s">
        <v>1438</v>
      </c>
      <c r="E34" s="44" t="s">
        <v>262</v>
      </c>
      <c r="F34" s="44" t="s">
        <v>263</v>
      </c>
      <c r="G34" s="45"/>
      <c r="H34" s="45"/>
      <c r="I34" s="45"/>
      <c r="J34" s="45"/>
      <c r="K34" s="44"/>
      <c r="L34" s="44"/>
      <c r="M34" s="46" t="str">
        <f t="shared" si="0"/>
        <v/>
      </c>
      <c r="N34" s="47"/>
    </row>
    <row r="35" spans="1:14" ht="46.05" customHeight="1">
      <c r="A35" s="11" t="s">
        <v>574</v>
      </c>
      <c r="B35" s="8" t="s">
        <v>21</v>
      </c>
      <c r="C35" s="8" t="s">
        <v>1439</v>
      </c>
      <c r="D35" s="8" t="s">
        <v>1440</v>
      </c>
      <c r="E35" s="44" t="s">
        <v>262</v>
      </c>
      <c r="F35" s="44" t="s">
        <v>263</v>
      </c>
      <c r="G35" s="45"/>
      <c r="H35" s="45"/>
      <c r="I35" s="45"/>
      <c r="J35" s="45"/>
      <c r="K35" s="44"/>
      <c r="L35" s="44"/>
      <c r="M35" s="46" t="str">
        <f t="shared" si="0"/>
        <v/>
      </c>
      <c r="N35" s="47"/>
    </row>
    <row r="36" spans="1:14" ht="46.05" customHeight="1">
      <c r="A36" s="11" t="s">
        <v>576</v>
      </c>
      <c r="B36" s="8" t="s">
        <v>21</v>
      </c>
      <c r="C36" s="8" t="s">
        <v>1439</v>
      </c>
      <c r="D36" s="8" t="s">
        <v>1441</v>
      </c>
      <c r="E36" s="44" t="s">
        <v>262</v>
      </c>
      <c r="F36" s="44" t="s">
        <v>263</v>
      </c>
      <c r="G36" s="45"/>
      <c r="H36" s="45"/>
      <c r="I36" s="45"/>
      <c r="J36" s="45"/>
      <c r="K36" s="44"/>
      <c r="L36" s="44"/>
      <c r="M36" s="46" t="str">
        <f t="shared" si="0"/>
        <v/>
      </c>
      <c r="N36" s="47"/>
    </row>
    <row r="37" spans="1:14" ht="46.05" customHeight="1">
      <c r="A37" s="11" t="s">
        <v>614</v>
      </c>
      <c r="B37" s="8" t="s">
        <v>21</v>
      </c>
      <c r="C37" s="8" t="s">
        <v>1439</v>
      </c>
      <c r="D37" s="8" t="s">
        <v>1442</v>
      </c>
      <c r="E37" s="44" t="s">
        <v>262</v>
      </c>
      <c r="F37" s="44" t="s">
        <v>263</v>
      </c>
      <c r="G37" s="45"/>
      <c r="H37" s="45"/>
      <c r="I37" s="45"/>
      <c r="J37" s="45"/>
      <c r="K37" s="44"/>
      <c r="L37" s="44"/>
      <c r="M37" s="46" t="str">
        <f t="shared" si="0"/>
        <v/>
      </c>
      <c r="N37" s="47"/>
    </row>
    <row r="38" spans="1:14" ht="46.05" customHeight="1">
      <c r="A38" s="11" t="s">
        <v>616</v>
      </c>
      <c r="B38" s="8" t="s">
        <v>21</v>
      </c>
      <c r="C38" s="8" t="s">
        <v>1439</v>
      </c>
      <c r="D38" s="8" t="s">
        <v>1443</v>
      </c>
      <c r="E38" s="44" t="s">
        <v>262</v>
      </c>
      <c r="F38" s="44" t="s">
        <v>263</v>
      </c>
      <c r="G38" s="45"/>
      <c r="H38" s="45"/>
      <c r="I38" s="45"/>
      <c r="J38" s="45"/>
      <c r="K38" s="44"/>
      <c r="L38" s="44"/>
      <c r="M38" s="46" t="str">
        <f t="shared" si="0"/>
        <v/>
      </c>
      <c r="N38" s="47"/>
    </row>
    <row r="39" spans="1:14" ht="46.05" customHeight="1">
      <c r="A39" s="11" t="s">
        <v>619</v>
      </c>
      <c r="B39" s="8" t="s">
        <v>21</v>
      </c>
      <c r="C39" s="8" t="s">
        <v>1439</v>
      </c>
      <c r="D39" s="8" t="s">
        <v>1444</v>
      </c>
      <c r="E39" s="44" t="s">
        <v>262</v>
      </c>
      <c r="F39" s="44" t="s">
        <v>263</v>
      </c>
      <c r="G39" s="45"/>
      <c r="H39" s="45"/>
      <c r="I39" s="45"/>
      <c r="J39" s="45"/>
      <c r="K39" s="44"/>
      <c r="L39" s="44"/>
      <c r="M39" s="46" t="str">
        <f t="shared" si="0"/>
        <v/>
      </c>
      <c r="N39" s="47"/>
    </row>
    <row r="40" spans="1:14" ht="46.05" customHeight="1">
      <c r="A40" s="11" t="s">
        <v>622</v>
      </c>
      <c r="B40" s="8" t="s">
        <v>21</v>
      </c>
      <c r="C40" s="8" t="s">
        <v>1439</v>
      </c>
      <c r="D40" s="8" t="s">
        <v>1445</v>
      </c>
      <c r="E40" s="44" t="s">
        <v>262</v>
      </c>
      <c r="F40" s="44" t="s">
        <v>263</v>
      </c>
      <c r="G40" s="45"/>
      <c r="H40" s="45"/>
      <c r="I40" s="45"/>
      <c r="J40" s="45"/>
      <c r="K40" s="44"/>
      <c r="L40" s="44"/>
      <c r="M40" s="46" t="str">
        <f t="shared" ref="M40:M70" si="1">IF(OR(K40="",L40=""),"",IFERROR(L40/K40,0))</f>
        <v/>
      </c>
      <c r="N40" s="47"/>
    </row>
    <row r="41" spans="1:14" ht="46.05" customHeight="1">
      <c r="A41" s="11" t="s">
        <v>624</v>
      </c>
      <c r="B41" s="8" t="s">
        <v>21</v>
      </c>
      <c r="C41" s="8" t="s">
        <v>1439</v>
      </c>
      <c r="D41" s="8" t="s">
        <v>1446</v>
      </c>
      <c r="E41" s="44" t="s">
        <v>262</v>
      </c>
      <c r="F41" s="44" t="s">
        <v>263</v>
      </c>
      <c r="G41" s="45"/>
      <c r="H41" s="45"/>
      <c r="I41" s="45"/>
      <c r="J41" s="45"/>
      <c r="K41" s="44"/>
      <c r="L41" s="44"/>
      <c r="M41" s="46" t="str">
        <f t="shared" si="1"/>
        <v/>
      </c>
      <c r="N41" s="47"/>
    </row>
    <row r="42" spans="1:14" ht="46.05" customHeight="1">
      <c r="A42" s="11" t="s">
        <v>626</v>
      </c>
      <c r="B42" s="8" t="s">
        <v>21</v>
      </c>
      <c r="C42" s="8" t="s">
        <v>1439</v>
      </c>
      <c r="D42" s="8" t="s">
        <v>1447</v>
      </c>
      <c r="E42" s="44" t="s">
        <v>262</v>
      </c>
      <c r="F42" s="44" t="s">
        <v>263</v>
      </c>
      <c r="G42" s="45"/>
      <c r="H42" s="45"/>
      <c r="I42" s="45"/>
      <c r="J42" s="45"/>
      <c r="K42" s="44"/>
      <c r="L42" s="44"/>
      <c r="M42" s="46" t="str">
        <f t="shared" si="1"/>
        <v/>
      </c>
      <c r="N42" s="47"/>
    </row>
    <row r="43" spans="1:14" ht="46.05" customHeight="1">
      <c r="A43" s="11" t="s">
        <v>628</v>
      </c>
      <c r="B43" s="8" t="s">
        <v>21</v>
      </c>
      <c r="C43" s="8" t="s">
        <v>1439</v>
      </c>
      <c r="D43" s="8" t="s">
        <v>1448</v>
      </c>
      <c r="E43" s="44" t="s">
        <v>262</v>
      </c>
      <c r="F43" s="44" t="s">
        <v>263</v>
      </c>
      <c r="G43" s="45"/>
      <c r="H43" s="45"/>
      <c r="I43" s="45"/>
      <c r="J43" s="45"/>
      <c r="K43" s="44"/>
      <c r="L43" s="44"/>
      <c r="M43" s="46" t="str">
        <f t="shared" si="1"/>
        <v/>
      </c>
      <c r="N43" s="47"/>
    </row>
    <row r="44" spans="1:14" ht="46.05" customHeight="1">
      <c r="A44" s="11" t="s">
        <v>630</v>
      </c>
      <c r="B44" s="8" t="s">
        <v>21</v>
      </c>
      <c r="C44" s="8" t="s">
        <v>1439</v>
      </c>
      <c r="D44" s="8" t="s">
        <v>1449</v>
      </c>
      <c r="E44" s="44" t="s">
        <v>262</v>
      </c>
      <c r="F44" s="44" t="s">
        <v>263</v>
      </c>
      <c r="G44" s="45"/>
      <c r="H44" s="45"/>
      <c r="I44" s="45"/>
      <c r="J44" s="45"/>
      <c r="K44" s="44"/>
      <c r="L44" s="44"/>
      <c r="M44" s="46" t="str">
        <f t="shared" si="1"/>
        <v/>
      </c>
      <c r="N44" s="47"/>
    </row>
    <row r="45" spans="1:14" ht="46.05" customHeight="1">
      <c r="A45" s="11" t="s">
        <v>632</v>
      </c>
      <c r="B45" s="8" t="s">
        <v>21</v>
      </c>
      <c r="C45" s="8" t="s">
        <v>1439</v>
      </c>
      <c r="D45" s="8" t="s">
        <v>1450</v>
      </c>
      <c r="E45" s="44" t="s">
        <v>262</v>
      </c>
      <c r="F45" s="44" t="s">
        <v>263</v>
      </c>
      <c r="G45" s="45"/>
      <c r="H45" s="45"/>
      <c r="I45" s="45"/>
      <c r="J45" s="45"/>
      <c r="K45" s="44"/>
      <c r="L45" s="44"/>
      <c r="M45" s="46" t="str">
        <f t="shared" si="1"/>
        <v/>
      </c>
      <c r="N45" s="47"/>
    </row>
    <row r="46" spans="1:14" ht="46.05" customHeight="1">
      <c r="A46" s="11" t="s">
        <v>634</v>
      </c>
      <c r="B46" s="8" t="s">
        <v>21</v>
      </c>
      <c r="C46" s="8" t="s">
        <v>1451</v>
      </c>
      <c r="D46" s="8" t="s">
        <v>1452</v>
      </c>
      <c r="E46" s="44" t="s">
        <v>262</v>
      </c>
      <c r="F46" s="44" t="s">
        <v>263</v>
      </c>
      <c r="G46" s="45"/>
      <c r="H46" s="45"/>
      <c r="I46" s="45"/>
      <c r="J46" s="45"/>
      <c r="K46" s="44"/>
      <c r="L46" s="44"/>
      <c r="M46" s="46" t="str">
        <f t="shared" si="1"/>
        <v/>
      </c>
      <c r="N46" s="47"/>
    </row>
    <row r="47" spans="1:14" ht="46.05" customHeight="1">
      <c r="A47" s="11" t="s">
        <v>636</v>
      </c>
      <c r="B47" s="8" t="s">
        <v>21</v>
      </c>
      <c r="C47" s="8" t="s">
        <v>1451</v>
      </c>
      <c r="D47" s="8" t="s">
        <v>1453</v>
      </c>
      <c r="E47" s="44" t="s">
        <v>262</v>
      </c>
      <c r="F47" s="44" t="s">
        <v>263</v>
      </c>
      <c r="G47" s="45"/>
      <c r="H47" s="45"/>
      <c r="I47" s="45"/>
      <c r="J47" s="45"/>
      <c r="K47" s="44"/>
      <c r="L47" s="44"/>
      <c r="M47" s="46" t="str">
        <f t="shared" si="1"/>
        <v/>
      </c>
      <c r="N47" s="47"/>
    </row>
    <row r="48" spans="1:14" ht="46.05" customHeight="1">
      <c r="A48" s="11" t="s">
        <v>639</v>
      </c>
      <c r="B48" s="8" t="s">
        <v>21</v>
      </c>
      <c r="C48" s="8" t="s">
        <v>1451</v>
      </c>
      <c r="D48" s="8" t="s">
        <v>438</v>
      </c>
      <c r="E48" s="44" t="s">
        <v>262</v>
      </c>
      <c r="F48" s="44" t="s">
        <v>263</v>
      </c>
      <c r="G48" s="45"/>
      <c r="H48" s="45"/>
      <c r="I48" s="45"/>
      <c r="J48" s="45"/>
      <c r="K48" s="44"/>
      <c r="L48" s="44"/>
      <c r="M48" s="46" t="str">
        <f t="shared" si="1"/>
        <v/>
      </c>
      <c r="N48" s="47"/>
    </row>
    <row r="49" spans="1:14" ht="46.05" customHeight="1">
      <c r="A49" s="11" t="s">
        <v>641</v>
      </c>
      <c r="B49" s="8" t="s">
        <v>21</v>
      </c>
      <c r="C49" s="8" t="s">
        <v>1451</v>
      </c>
      <c r="D49" s="8" t="s">
        <v>1454</v>
      </c>
      <c r="E49" s="44" t="s">
        <v>262</v>
      </c>
      <c r="F49" s="44" t="s">
        <v>263</v>
      </c>
      <c r="G49" s="45"/>
      <c r="H49" s="45"/>
      <c r="I49" s="45"/>
      <c r="J49" s="45"/>
      <c r="K49" s="44"/>
      <c r="L49" s="44"/>
      <c r="M49" s="46" t="str">
        <f t="shared" si="1"/>
        <v/>
      </c>
      <c r="N49" s="47"/>
    </row>
    <row r="50" spans="1:14" ht="46.05" customHeight="1">
      <c r="A50" s="11" t="s">
        <v>644</v>
      </c>
      <c r="B50" s="8" t="s">
        <v>21</v>
      </c>
      <c r="C50" s="8" t="s">
        <v>1451</v>
      </c>
      <c r="D50" s="8" t="s">
        <v>1455</v>
      </c>
      <c r="E50" s="44" t="s">
        <v>262</v>
      </c>
      <c r="F50" s="44" t="s">
        <v>263</v>
      </c>
      <c r="G50" s="45"/>
      <c r="H50" s="45"/>
      <c r="I50" s="45"/>
      <c r="J50" s="45"/>
      <c r="K50" s="44"/>
      <c r="L50" s="44"/>
      <c r="M50" s="46" t="str">
        <f t="shared" si="1"/>
        <v/>
      </c>
      <c r="N50" s="47"/>
    </row>
    <row r="51" spans="1:14" ht="46.05" customHeight="1">
      <c r="A51" s="11" t="s">
        <v>646</v>
      </c>
      <c r="B51" s="8" t="s">
        <v>21</v>
      </c>
      <c r="C51" s="8" t="s">
        <v>1451</v>
      </c>
      <c r="D51" s="8" t="s">
        <v>1456</v>
      </c>
      <c r="E51" s="44" t="s">
        <v>262</v>
      </c>
      <c r="F51" s="44" t="s">
        <v>263</v>
      </c>
      <c r="G51" s="45"/>
      <c r="H51" s="45"/>
      <c r="I51" s="45"/>
      <c r="J51" s="45"/>
      <c r="K51" s="44"/>
      <c r="L51" s="44"/>
      <c r="M51" s="46" t="str">
        <f t="shared" si="1"/>
        <v/>
      </c>
      <c r="N51" s="47"/>
    </row>
    <row r="52" spans="1:14" ht="46.05" customHeight="1">
      <c r="A52" s="11" t="s">
        <v>649</v>
      </c>
      <c r="B52" s="8" t="s">
        <v>21</v>
      </c>
      <c r="C52" s="8" t="s">
        <v>1451</v>
      </c>
      <c r="D52" s="8" t="s">
        <v>1457</v>
      </c>
      <c r="E52" s="44" t="s">
        <v>262</v>
      </c>
      <c r="F52" s="44" t="s">
        <v>263</v>
      </c>
      <c r="G52" s="45"/>
      <c r="H52" s="45"/>
      <c r="I52" s="45"/>
      <c r="J52" s="45"/>
      <c r="K52" s="44"/>
      <c r="L52" s="44"/>
      <c r="M52" s="46" t="str">
        <f t="shared" si="1"/>
        <v/>
      </c>
      <c r="N52" s="47"/>
    </row>
    <row r="53" spans="1:14" ht="46.05" customHeight="1">
      <c r="A53" s="11" t="s">
        <v>651</v>
      </c>
      <c r="B53" s="8" t="s">
        <v>21</v>
      </c>
      <c r="C53" s="8" t="s">
        <v>1451</v>
      </c>
      <c r="D53" s="8" t="s">
        <v>1458</v>
      </c>
      <c r="E53" s="44" t="s">
        <v>262</v>
      </c>
      <c r="F53" s="44" t="s">
        <v>263</v>
      </c>
      <c r="G53" s="45"/>
      <c r="H53" s="45"/>
      <c r="I53" s="45"/>
      <c r="J53" s="45"/>
      <c r="K53" s="44"/>
      <c r="L53" s="44"/>
      <c r="M53" s="46" t="str">
        <f t="shared" si="1"/>
        <v/>
      </c>
      <c r="N53" s="47"/>
    </row>
    <row r="54" spans="1:14" ht="46.05" customHeight="1">
      <c r="A54" s="11" t="s">
        <v>653</v>
      </c>
      <c r="B54" s="8" t="s">
        <v>21</v>
      </c>
      <c r="C54" s="8" t="s">
        <v>1451</v>
      </c>
      <c r="D54" s="8" t="s">
        <v>1459</v>
      </c>
      <c r="E54" s="44" t="s">
        <v>262</v>
      </c>
      <c r="F54" s="44" t="s">
        <v>263</v>
      </c>
      <c r="G54" s="45"/>
      <c r="H54" s="45"/>
      <c r="I54" s="45"/>
      <c r="J54" s="45"/>
      <c r="K54" s="44"/>
      <c r="L54" s="44"/>
      <c r="M54" s="46" t="str">
        <f t="shared" si="1"/>
        <v/>
      </c>
      <c r="N54" s="47"/>
    </row>
    <row r="55" spans="1:14" ht="46.05" customHeight="1">
      <c r="A55" s="11" t="s">
        <v>656</v>
      </c>
      <c r="B55" s="8" t="s">
        <v>21</v>
      </c>
      <c r="C55" s="8" t="s">
        <v>1451</v>
      </c>
      <c r="D55" s="8" t="s">
        <v>1460</v>
      </c>
      <c r="E55" s="44" t="s">
        <v>262</v>
      </c>
      <c r="F55" s="44" t="s">
        <v>263</v>
      </c>
      <c r="G55" s="45"/>
      <c r="H55" s="45"/>
      <c r="I55" s="45"/>
      <c r="J55" s="45"/>
      <c r="K55" s="44"/>
      <c r="L55" s="44"/>
      <c r="M55" s="46" t="str">
        <f t="shared" si="1"/>
        <v/>
      </c>
      <c r="N55" s="47"/>
    </row>
    <row r="56" spans="1:14" ht="46.05" customHeight="1">
      <c r="A56" s="11" t="s">
        <v>658</v>
      </c>
      <c r="B56" s="8" t="s">
        <v>21</v>
      </c>
      <c r="C56" s="8" t="s">
        <v>1451</v>
      </c>
      <c r="D56" s="8" t="s">
        <v>1461</v>
      </c>
      <c r="E56" s="44" t="s">
        <v>262</v>
      </c>
      <c r="F56" s="44" t="s">
        <v>263</v>
      </c>
      <c r="G56" s="45"/>
      <c r="H56" s="45"/>
      <c r="I56" s="45"/>
      <c r="J56" s="45"/>
      <c r="K56" s="44"/>
      <c r="L56" s="44"/>
      <c r="M56" s="46" t="str">
        <f t="shared" si="1"/>
        <v/>
      </c>
      <c r="N56" s="47"/>
    </row>
    <row r="57" spans="1:14" ht="46.05" customHeight="1">
      <c r="A57" s="11" t="s">
        <v>660</v>
      </c>
      <c r="B57" s="8" t="s">
        <v>21</v>
      </c>
      <c r="C57" s="8" t="s">
        <v>1451</v>
      </c>
      <c r="D57" s="8" t="s">
        <v>1462</v>
      </c>
      <c r="E57" s="44" t="s">
        <v>262</v>
      </c>
      <c r="F57" s="44" t="s">
        <v>263</v>
      </c>
      <c r="G57" s="45"/>
      <c r="H57" s="45"/>
      <c r="I57" s="45"/>
      <c r="J57" s="45"/>
      <c r="K57" s="44"/>
      <c r="L57" s="44"/>
      <c r="M57" s="46" t="str">
        <f t="shared" si="1"/>
        <v/>
      </c>
      <c r="N57" s="47"/>
    </row>
    <row r="58" spans="1:14" ht="46.05" customHeight="1">
      <c r="A58" s="11" t="s">
        <v>662</v>
      </c>
      <c r="B58" s="8" t="s">
        <v>21</v>
      </c>
      <c r="C58" s="8" t="s">
        <v>1463</v>
      </c>
      <c r="D58" s="8" t="s">
        <v>1464</v>
      </c>
      <c r="E58" s="44" t="s">
        <v>262</v>
      </c>
      <c r="F58" s="44" t="s">
        <v>263</v>
      </c>
      <c r="G58" s="45"/>
      <c r="H58" s="45"/>
      <c r="I58" s="45"/>
      <c r="J58" s="45"/>
      <c r="K58" s="44"/>
      <c r="L58" s="44"/>
      <c r="M58" s="46" t="str">
        <f t="shared" si="1"/>
        <v/>
      </c>
      <c r="N58" s="47"/>
    </row>
    <row r="59" spans="1:14" ht="46.05" customHeight="1">
      <c r="A59" s="11" t="s">
        <v>664</v>
      </c>
      <c r="B59" s="8" t="s">
        <v>21</v>
      </c>
      <c r="C59" s="8" t="s">
        <v>1463</v>
      </c>
      <c r="D59" s="8" t="s">
        <v>1465</v>
      </c>
      <c r="E59" s="44" t="s">
        <v>262</v>
      </c>
      <c r="F59" s="44" t="s">
        <v>263</v>
      </c>
      <c r="G59" s="45"/>
      <c r="H59" s="45"/>
      <c r="I59" s="45"/>
      <c r="J59" s="45"/>
      <c r="K59" s="44"/>
      <c r="L59" s="44"/>
      <c r="M59" s="46" t="str">
        <f t="shared" si="1"/>
        <v/>
      </c>
      <c r="N59" s="47"/>
    </row>
    <row r="60" spans="1:14" ht="46.05" customHeight="1">
      <c r="A60" s="11" t="s">
        <v>666</v>
      </c>
      <c r="B60" s="8" t="s">
        <v>21</v>
      </c>
      <c r="C60" s="8" t="s">
        <v>1463</v>
      </c>
      <c r="D60" s="8" t="s">
        <v>1466</v>
      </c>
      <c r="E60" s="44" t="s">
        <v>262</v>
      </c>
      <c r="F60" s="44" t="s">
        <v>263</v>
      </c>
      <c r="G60" s="45"/>
      <c r="H60" s="45"/>
      <c r="I60" s="45"/>
      <c r="J60" s="45"/>
      <c r="K60" s="44"/>
      <c r="L60" s="44"/>
      <c r="M60" s="46" t="str">
        <f t="shared" si="1"/>
        <v/>
      </c>
      <c r="N60" s="47"/>
    </row>
    <row r="61" spans="1:14" ht="46.05" customHeight="1">
      <c r="A61" s="11" t="s">
        <v>668</v>
      </c>
      <c r="B61" s="8" t="s">
        <v>21</v>
      </c>
      <c r="C61" s="8" t="s">
        <v>1463</v>
      </c>
      <c r="D61" s="8" t="s">
        <v>1467</v>
      </c>
      <c r="E61" s="44" t="s">
        <v>262</v>
      </c>
      <c r="F61" s="44" t="s">
        <v>263</v>
      </c>
      <c r="G61" s="45"/>
      <c r="H61" s="45"/>
      <c r="I61" s="45"/>
      <c r="J61" s="45"/>
      <c r="K61" s="44"/>
      <c r="L61" s="44"/>
      <c r="M61" s="46" t="str">
        <f t="shared" si="1"/>
        <v/>
      </c>
      <c r="N61" s="47"/>
    </row>
    <row r="62" spans="1:14" ht="46.05" customHeight="1">
      <c r="A62" s="11" t="s">
        <v>670</v>
      </c>
      <c r="B62" s="8" t="s">
        <v>21</v>
      </c>
      <c r="C62" s="8" t="s">
        <v>1463</v>
      </c>
      <c r="D62" s="8" t="s">
        <v>1468</v>
      </c>
      <c r="E62" s="44" t="s">
        <v>262</v>
      </c>
      <c r="F62" s="44" t="s">
        <v>263</v>
      </c>
      <c r="G62" s="45"/>
      <c r="H62" s="45"/>
      <c r="I62" s="45"/>
      <c r="J62" s="45"/>
      <c r="K62" s="44"/>
      <c r="L62" s="44"/>
      <c r="M62" s="46" t="str">
        <f t="shared" si="1"/>
        <v/>
      </c>
      <c r="N62" s="47"/>
    </row>
    <row r="63" spans="1:14" ht="46.05" customHeight="1">
      <c r="A63" s="11" t="s">
        <v>736</v>
      </c>
      <c r="B63" s="8" t="s">
        <v>21</v>
      </c>
      <c r="C63" s="8" t="s">
        <v>1463</v>
      </c>
      <c r="D63" s="8" t="s">
        <v>1469</v>
      </c>
      <c r="E63" s="44" t="s">
        <v>262</v>
      </c>
      <c r="F63" s="44" t="s">
        <v>263</v>
      </c>
      <c r="G63" s="45"/>
      <c r="H63" s="45"/>
      <c r="I63" s="45"/>
      <c r="J63" s="45"/>
      <c r="K63" s="44"/>
      <c r="L63" s="44"/>
      <c r="M63" s="46" t="str">
        <f t="shared" si="1"/>
        <v/>
      </c>
      <c r="N63" s="47"/>
    </row>
    <row r="64" spans="1:14" ht="46.05" customHeight="1">
      <c r="A64" s="11" t="s">
        <v>738</v>
      </c>
      <c r="B64" s="8" t="s">
        <v>21</v>
      </c>
      <c r="C64" s="8" t="s">
        <v>1463</v>
      </c>
      <c r="D64" s="8" t="s">
        <v>1470</v>
      </c>
      <c r="E64" s="44" t="s">
        <v>262</v>
      </c>
      <c r="F64" s="44" t="s">
        <v>263</v>
      </c>
      <c r="G64" s="45"/>
      <c r="H64" s="45"/>
      <c r="I64" s="45"/>
      <c r="J64" s="45"/>
      <c r="K64" s="44"/>
      <c r="L64" s="44"/>
      <c r="M64" s="46" t="str">
        <f t="shared" si="1"/>
        <v/>
      </c>
      <c r="N64" s="47"/>
    </row>
    <row r="65" spans="1:14" ht="46.05" customHeight="1">
      <c r="A65" s="11" t="s">
        <v>740</v>
      </c>
      <c r="B65" s="8" t="s">
        <v>21</v>
      </c>
      <c r="C65" s="8" t="s">
        <v>1463</v>
      </c>
      <c r="D65" s="8" t="s">
        <v>1471</v>
      </c>
      <c r="E65" s="44" t="s">
        <v>262</v>
      </c>
      <c r="F65" s="44" t="s">
        <v>263</v>
      </c>
      <c r="G65" s="45"/>
      <c r="H65" s="45"/>
      <c r="I65" s="45"/>
      <c r="J65" s="45"/>
      <c r="K65" s="44"/>
      <c r="L65" s="44"/>
      <c r="M65" s="46" t="str">
        <f t="shared" si="1"/>
        <v/>
      </c>
      <c r="N65" s="47"/>
    </row>
    <row r="66" spans="1:14" ht="46.05" customHeight="1">
      <c r="A66" s="11" t="s">
        <v>742</v>
      </c>
      <c r="B66" s="8" t="s">
        <v>21</v>
      </c>
      <c r="C66" s="8" t="s">
        <v>1463</v>
      </c>
      <c r="D66" s="8" t="s">
        <v>1147</v>
      </c>
      <c r="E66" s="44" t="s">
        <v>262</v>
      </c>
      <c r="F66" s="44" t="s">
        <v>263</v>
      </c>
      <c r="G66" s="45"/>
      <c r="H66" s="45"/>
      <c r="I66" s="45"/>
      <c r="J66" s="45"/>
      <c r="K66" s="44"/>
      <c r="L66" s="44"/>
      <c r="M66" s="46" t="str">
        <f t="shared" si="1"/>
        <v/>
      </c>
      <c r="N66" s="47"/>
    </row>
    <row r="67" spans="1:14" ht="46.05" customHeight="1">
      <c r="A67" s="11" t="s">
        <v>744</v>
      </c>
      <c r="B67" s="8" t="s">
        <v>21</v>
      </c>
      <c r="C67" s="8" t="s">
        <v>1463</v>
      </c>
      <c r="D67" s="8" t="s">
        <v>1472</v>
      </c>
      <c r="E67" s="44" t="s">
        <v>262</v>
      </c>
      <c r="F67" s="44" t="s">
        <v>263</v>
      </c>
      <c r="G67" s="45"/>
      <c r="H67" s="45"/>
      <c r="I67" s="45"/>
      <c r="J67" s="45"/>
      <c r="K67" s="44"/>
      <c r="L67" s="44"/>
      <c r="M67" s="46" t="str">
        <f t="shared" si="1"/>
        <v/>
      </c>
      <c r="N67" s="47"/>
    </row>
    <row r="68" spans="1:14" ht="46.05" customHeight="1">
      <c r="A68" s="11" t="s">
        <v>746</v>
      </c>
      <c r="B68" s="8" t="s">
        <v>21</v>
      </c>
      <c r="C68" s="8" t="s">
        <v>1463</v>
      </c>
      <c r="D68" s="8" t="s">
        <v>1473</v>
      </c>
      <c r="E68" s="44" t="s">
        <v>262</v>
      </c>
      <c r="F68" s="44" t="s">
        <v>263</v>
      </c>
      <c r="G68" s="45"/>
      <c r="H68" s="45"/>
      <c r="I68" s="45"/>
      <c r="J68" s="45"/>
      <c r="K68" s="44"/>
      <c r="L68" s="44"/>
      <c r="M68" s="46" t="str">
        <f t="shared" si="1"/>
        <v/>
      </c>
      <c r="N68" s="47"/>
    </row>
    <row r="69" spans="1:14" ht="46.05" customHeight="1">
      <c r="A69" s="11" t="s">
        <v>748</v>
      </c>
      <c r="B69" s="8" t="s">
        <v>21</v>
      </c>
      <c r="C69" s="8" t="s">
        <v>1463</v>
      </c>
      <c r="D69" s="8" t="s">
        <v>1474</v>
      </c>
      <c r="E69" s="44" t="s">
        <v>262</v>
      </c>
      <c r="F69" s="44" t="s">
        <v>263</v>
      </c>
      <c r="G69" s="45"/>
      <c r="H69" s="45"/>
      <c r="I69" s="45"/>
      <c r="J69" s="45"/>
      <c r="K69" s="44"/>
      <c r="L69" s="44"/>
      <c r="M69" s="46" t="str">
        <f t="shared" si="1"/>
        <v/>
      </c>
      <c r="N69" s="47"/>
    </row>
    <row r="70" spans="1:14" ht="46.05" customHeight="1">
      <c r="A70" s="12" t="s">
        <v>750</v>
      </c>
      <c r="B70" s="13" t="s">
        <v>21</v>
      </c>
      <c r="C70" s="13" t="s">
        <v>1463</v>
      </c>
      <c r="D70" s="13" t="s">
        <v>1475</v>
      </c>
      <c r="E70" s="48" t="s">
        <v>262</v>
      </c>
      <c r="F70" s="48" t="s">
        <v>263</v>
      </c>
      <c r="G70" s="49"/>
      <c r="H70" s="49"/>
      <c r="I70" s="49"/>
      <c r="J70" s="49"/>
      <c r="K70" s="48"/>
      <c r="L70" s="48"/>
      <c r="M70" s="50" t="str">
        <f t="shared" si="1"/>
        <v/>
      </c>
      <c r="N70" s="51"/>
    </row>
  </sheetData>
  <sheetProtection algorithmName="SHA-512" hashValue="fi54CaUFsi+V2RYPwaEXXiiyyKVMU7Jq6aGHX/UqwrE8fwcI0NtJHl7n6Aao6lOCMYNXNzcE7hv6+ypq5OPsRQ==" saltValue="fWvJAwLfd1Ra/fOttkX6qQ==" spinCount="100000" sheet="1" objects="1" scenarios="1" selectLockedCells="1"/>
  <mergeCells count="2">
    <mergeCell ref="A1:N2"/>
    <mergeCell ref="A3:N3"/>
  </mergeCells>
  <conditionalFormatting sqref="E8:E70">
    <cfRule type="containsText" dxfId="8" priority="4" operator="containsText" text="Alta"/>
    <cfRule type="containsText" dxfId="7" priority="5" operator="containsText" text="Média"/>
    <cfRule type="containsText" dxfId="6" priority="6" operator="containsText" text="Baixa"/>
  </conditionalFormatting>
  <conditionalFormatting sqref="F8:F70">
    <cfRule type="containsText" dxfId="5" priority="1" operator="containsText" text="Concluído"/>
    <cfRule type="containsText" dxfId="4" priority="2" operator="containsText" text="Em estudo"/>
    <cfRule type="containsText" dxfId="3" priority="3" operator="containsText" text="Não iniciado"/>
  </conditionalFormatting>
  <conditionalFormatting sqref="M8:M70">
    <cfRule type="expression" dxfId="2" priority="7">
      <formula>AND($M8&lt;&gt;"",$M8&lt;0.6)</formula>
    </cfRule>
    <cfRule type="expression" dxfId="1" priority="8">
      <formula>AND($M8&lt;&gt;"",$M8&gt;=0.6,$M8&lt;0.8)</formula>
    </cfRule>
    <cfRule type="expression" dxfId="0" priority="9">
      <formula>AND($M8&lt;&gt;"",$M8&gt;=0.8)</formula>
    </cfRule>
  </conditionalFormatting>
  <dataValidations count="3">
    <dataValidation type="list" sqref="E8:E70" xr:uid="{00000000-0002-0000-1400-000000000000}">
      <formula1>"Alta,Média,Baixa"</formula1>
    </dataValidation>
    <dataValidation type="list" sqref="F8:F70" xr:uid="{00000000-0002-0000-1400-000001000000}">
      <formula1>"Não iniciado,Em estudo,Concluído"</formula1>
    </dataValidation>
    <dataValidation type="whole" sqref="K8:L70" xr:uid="{00000000-0002-0000-1400-000002000000}">
      <formula1>0</formula1>
      <formula2>10000</formula2>
    </dataValidation>
  </dataValidation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21</vt:i4>
      </vt:variant>
    </vt:vector>
  </HeadingPairs>
  <TitlesOfParts>
    <vt:vector size="21" baseType="lpstr">
      <vt:lpstr>Comece aqui</vt:lpstr>
      <vt:lpstr>Cronograma</vt:lpstr>
      <vt:lpstr>Provas e cortes</vt:lpstr>
      <vt:lpstr>Vagas - resumo</vt:lpstr>
      <vt:lpstr>Vagas por DRE</vt:lpstr>
      <vt:lpstr>Base comum</vt:lpstr>
      <vt:lpstr>Matemática</vt:lpstr>
      <vt:lpstr>Língua Portuguesa</vt:lpstr>
      <vt:lpstr>Ed Especial - Libras</vt:lpstr>
      <vt:lpstr>História</vt:lpstr>
      <vt:lpstr>Geografia</vt:lpstr>
      <vt:lpstr>Filosofia</vt:lpstr>
      <vt:lpstr>Sociologia</vt:lpstr>
      <vt:lpstr>Física</vt:lpstr>
      <vt:lpstr>Química</vt:lpstr>
      <vt:lpstr>Biologia</vt:lpstr>
      <vt:lpstr>Língua Inglesa</vt:lpstr>
      <vt:lpstr>Artes</vt:lpstr>
      <vt:lpstr>Educação Física</vt:lpstr>
      <vt:lpstr>Ed Especial - AEE</vt:lpstr>
      <vt:lpstr>Especialista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 TRAFEGO TRAFEGO</dc:creator>
  <cp:lastModifiedBy>ADM TRAFEGO TRAFEGO</cp:lastModifiedBy>
  <dcterms:created xsi:type="dcterms:W3CDTF">2026-08-31T19:34:35Z</dcterms:created>
  <dcterms:modified xsi:type="dcterms:W3CDTF">2026-08-31T19:51:32Z</dcterms:modified>
</cp:coreProperties>
</file>